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8" activeTab="11"/>
  </bookViews>
  <sheets>
    <sheet name="Intestazione" sheetId="3" r:id="rId1"/>
    <sheet name="2000" sheetId="15" r:id="rId2"/>
    <sheet name="2002" sheetId="6" r:id="rId3"/>
    <sheet name="2003" sheetId="11" r:id="rId4"/>
    <sheet name="2005" sheetId="7" r:id="rId5"/>
    <sheet name="2006" sheetId="17" r:id="rId6"/>
    <sheet name="2007" sheetId="10" r:id="rId7"/>
    <sheet name="risultati fase invernale" sheetId="12" r:id="rId8"/>
    <sheet name="Risultati primaverili" sheetId="16" r:id="rId9"/>
    <sheet name="Classifica Marcatori" sheetId="8" r:id="rId10"/>
    <sheet name="CLASSIFICHE" sheetId="13" r:id="rId11"/>
    <sheet name="Ris e cla Giov.B" sheetId="18" r:id="rId12"/>
    <sheet name="QUADRO GIOVANISSIMI" sheetId="19" r:id="rId13"/>
    <sheet name="CALENDARI " sheetId="20" r:id="rId14"/>
    <sheet name="orario allenamenti" sheetId="21" r:id="rId15"/>
    <sheet name="Foglio1" sheetId="22" r:id="rId16"/>
  </sheets>
  <definedNames>
    <definedName name="_xlnm._FilterDatabase" localSheetId="5" hidden="1">'2006'!$D$9:$E$21</definedName>
    <definedName name="_xlnm._FilterDatabase" localSheetId="7" hidden="1">'risultati fase invernale'!$C$2:$K$38</definedName>
    <definedName name="_xlnm._FilterDatabase" localSheetId="8" hidden="1">'Risultati primaverili'!$E$4:$K$43</definedName>
  </definedNames>
  <calcPr calcId="125725"/>
</workbook>
</file>

<file path=xl/calcChain.xml><?xml version="1.0" encoding="utf-8"?>
<calcChain xmlns="http://schemas.openxmlformats.org/spreadsheetml/2006/main">
  <c r="P8" i="18"/>
  <c r="O8"/>
  <c r="P12"/>
  <c r="O12"/>
  <c r="P7"/>
  <c r="O7"/>
  <c r="P5"/>
  <c r="O5"/>
  <c r="P6"/>
  <c r="O6"/>
  <c r="P4"/>
  <c r="O4"/>
  <c r="R4"/>
  <c r="AG22" i="6"/>
  <c r="AF22"/>
  <c r="AG21"/>
  <c r="C21" s="1"/>
  <c r="AF21"/>
  <c r="AG20"/>
  <c r="AF20"/>
  <c r="AG19"/>
  <c r="AF19"/>
  <c r="AG18"/>
  <c r="C18" s="1"/>
  <c r="AF18"/>
  <c r="AG17"/>
  <c r="AF17"/>
  <c r="AG16"/>
  <c r="AF16"/>
  <c r="AG15"/>
  <c r="AF15"/>
  <c r="AG14"/>
  <c r="AF14"/>
  <c r="AG13"/>
  <c r="C13" s="1"/>
  <c r="AF13"/>
  <c r="AG12"/>
  <c r="AF12"/>
  <c r="AG11"/>
  <c r="AF11"/>
  <c r="AG10"/>
  <c r="AF10"/>
  <c r="B10" s="1"/>
  <c r="AG8"/>
  <c r="AF8"/>
  <c r="C19"/>
  <c r="C17"/>
  <c r="BO13" i="11"/>
  <c r="BO14"/>
  <c r="C22" i="6"/>
  <c r="C20"/>
  <c r="C16"/>
  <c r="C15"/>
  <c r="C14"/>
  <c r="C12"/>
  <c r="C11"/>
  <c r="C10"/>
  <c r="AL59" i="19"/>
  <c r="AM59" s="1"/>
  <c r="AK59"/>
  <c r="AJ59"/>
  <c r="AP58"/>
  <c r="AL58"/>
  <c r="AM58" s="1"/>
  <c r="AO58" s="1"/>
  <c r="AK58"/>
  <c r="AJ58"/>
  <c r="AL56"/>
  <c r="AM56" s="1"/>
  <c r="AK56"/>
  <c r="AJ56"/>
  <c r="AP55"/>
  <c r="AL55"/>
  <c r="AM55" s="1"/>
  <c r="AO55" s="1"/>
  <c r="AK55"/>
  <c r="AJ55"/>
  <c r="AL53"/>
  <c r="AM53" s="1"/>
  <c r="AK53"/>
  <c r="AJ53"/>
  <c r="AP52"/>
  <c r="AL52"/>
  <c r="AM52" s="1"/>
  <c r="AK52"/>
  <c r="AJ52"/>
  <c r="AL50"/>
  <c r="AM50" s="1"/>
  <c r="AK50"/>
  <c r="AJ50"/>
  <c r="AP49"/>
  <c r="AL49"/>
  <c r="AM49" s="1"/>
  <c r="AO49" s="1"/>
  <c r="AK49"/>
  <c r="AJ49"/>
  <c r="AL47"/>
  <c r="AM47" s="1"/>
  <c r="AK47"/>
  <c r="AJ47"/>
  <c r="AP46"/>
  <c r="AL46"/>
  <c r="AM46" s="1"/>
  <c r="AO46" s="1"/>
  <c r="AK46"/>
  <c r="AJ46"/>
  <c r="AL44"/>
  <c r="AM44" s="1"/>
  <c r="AK44"/>
  <c r="AJ44"/>
  <c r="AP43"/>
  <c r="AL43"/>
  <c r="AM43" s="1"/>
  <c r="AO43" s="1"/>
  <c r="AK43"/>
  <c r="AJ43"/>
  <c r="AL41"/>
  <c r="AM41" s="1"/>
  <c r="AK41"/>
  <c r="AJ41"/>
  <c r="AP40"/>
  <c r="AL40"/>
  <c r="AM40" s="1"/>
  <c r="AO40" s="1"/>
  <c r="AK40"/>
  <c r="AJ40"/>
  <c r="AL38"/>
  <c r="AM38" s="1"/>
  <c r="AK38"/>
  <c r="AJ38"/>
  <c r="AP37"/>
  <c r="AL37"/>
  <c r="AM37" s="1"/>
  <c r="AO37" s="1"/>
  <c r="AK37"/>
  <c r="AJ37"/>
  <c r="AL35"/>
  <c r="AM35" s="1"/>
  <c r="AK35"/>
  <c r="AJ35"/>
  <c r="AP34"/>
  <c r="AL34"/>
  <c r="AM34" s="1"/>
  <c r="AO34" s="1"/>
  <c r="AK34"/>
  <c r="AJ34"/>
  <c r="AL32"/>
  <c r="AM32" s="1"/>
  <c r="AK32"/>
  <c r="AJ32"/>
  <c r="AP31"/>
  <c r="AL31"/>
  <c r="AM31" s="1"/>
  <c r="AO31" s="1"/>
  <c r="AK31"/>
  <c r="AJ31"/>
  <c r="AL29"/>
  <c r="AM29" s="1"/>
  <c r="AK29"/>
  <c r="AJ29"/>
  <c r="AP28"/>
  <c r="AL28"/>
  <c r="AM28" s="1"/>
  <c r="AO28" s="1"/>
  <c r="AK28"/>
  <c r="AJ28"/>
  <c r="AL26"/>
  <c r="AM26" s="1"/>
  <c r="AK26"/>
  <c r="AJ26"/>
  <c r="AP25"/>
  <c r="AL25"/>
  <c r="AM25" s="1"/>
  <c r="AO25" s="1"/>
  <c r="AK25"/>
  <c r="AJ25"/>
  <c r="AL23"/>
  <c r="AM23" s="1"/>
  <c r="AK23"/>
  <c r="AJ23"/>
  <c r="AP22"/>
  <c r="AL22"/>
  <c r="AM22" s="1"/>
  <c r="AO22" s="1"/>
  <c r="AK22"/>
  <c r="AJ22"/>
  <c r="AL20"/>
  <c r="AM20" s="1"/>
  <c r="AK20"/>
  <c r="AJ20"/>
  <c r="AP19"/>
  <c r="AL19"/>
  <c r="AM19" s="1"/>
  <c r="AO19" s="1"/>
  <c r="AK19"/>
  <c r="AJ19"/>
  <c r="AL17"/>
  <c r="AM17" s="1"/>
  <c r="AK17"/>
  <c r="AJ17"/>
  <c r="AP16"/>
  <c r="AL16"/>
  <c r="AM16" s="1"/>
  <c r="AO16" s="1"/>
  <c r="AK16"/>
  <c r="AJ16"/>
  <c r="AL14"/>
  <c r="AM14" s="1"/>
  <c r="AK14"/>
  <c r="AJ14"/>
  <c r="AP13"/>
  <c r="AL13"/>
  <c r="AM13" s="1"/>
  <c r="AO13" s="1"/>
  <c r="AK13"/>
  <c r="AJ13"/>
  <c r="AO52" l="1"/>
  <c r="R13" i="13"/>
  <c r="R12"/>
  <c r="R11"/>
  <c r="R10"/>
  <c r="R9"/>
  <c r="R8"/>
  <c r="P13"/>
  <c r="P12"/>
  <c r="P11"/>
  <c r="P10"/>
  <c r="P9"/>
  <c r="P8"/>
  <c r="AH21" i="10"/>
  <c r="AG21"/>
  <c r="AH20"/>
  <c r="AG20"/>
  <c r="J47" i="12"/>
  <c r="K47"/>
  <c r="B22" i="6"/>
  <c r="B20"/>
  <c r="B19"/>
  <c r="B18"/>
  <c r="B17"/>
  <c r="B16"/>
  <c r="B15"/>
  <c r="B14"/>
  <c r="B13"/>
  <c r="B12"/>
  <c r="B11"/>
  <c r="BD22" i="7"/>
  <c r="BC22"/>
  <c r="B22" s="1"/>
  <c r="BD21"/>
  <c r="BC21"/>
  <c r="BD20"/>
  <c r="BC20"/>
  <c r="BD19"/>
  <c r="BC19"/>
  <c r="BD18"/>
  <c r="BC18"/>
  <c r="BD17"/>
  <c r="BC17"/>
  <c r="BD16"/>
  <c r="BC16"/>
  <c r="BD15"/>
  <c r="BC15"/>
  <c r="BD14"/>
  <c r="BC14"/>
  <c r="BD13"/>
  <c r="C13" s="1"/>
  <c r="BC13"/>
  <c r="BD12"/>
  <c r="BC12"/>
  <c r="BD11"/>
  <c r="BC11"/>
  <c r="BD10"/>
  <c r="BC10"/>
  <c r="B10" s="1"/>
  <c r="BD9"/>
  <c r="BC9"/>
  <c r="BD7"/>
  <c r="BC7"/>
  <c r="B23" s="1"/>
  <c r="BG22" s="1"/>
  <c r="BK22" i="11"/>
  <c r="C22" s="1"/>
  <c r="BK21"/>
  <c r="C21" s="1"/>
  <c r="C22" i="17"/>
  <c r="B22"/>
  <c r="AQ17" i="15"/>
  <c r="AP17"/>
  <c r="B17" s="1"/>
  <c r="AR7"/>
  <c r="C28" s="1"/>
  <c r="AX23" s="1"/>
  <c r="AQ7"/>
  <c r="B27" s="1"/>
  <c r="AX22" s="1"/>
  <c r="AQ26"/>
  <c r="AP26"/>
  <c r="B26" s="1"/>
  <c r="AQ25"/>
  <c r="AP25"/>
  <c r="B25" s="1"/>
  <c r="AQ24"/>
  <c r="AP24"/>
  <c r="B24" s="1"/>
  <c r="AQ23"/>
  <c r="AP23"/>
  <c r="B23" s="1"/>
  <c r="AQ22"/>
  <c r="AP22"/>
  <c r="B22" s="1"/>
  <c r="AQ21"/>
  <c r="AP21"/>
  <c r="B21" s="1"/>
  <c r="AQ20"/>
  <c r="AP20"/>
  <c r="AQ19"/>
  <c r="AP19"/>
  <c r="AQ18"/>
  <c r="AP18"/>
  <c r="AQ16"/>
  <c r="AP16"/>
  <c r="AQ15"/>
  <c r="AP15"/>
  <c r="AQ14"/>
  <c r="AP14"/>
  <c r="AQ13"/>
  <c r="AP13"/>
  <c r="AQ12"/>
  <c r="AP12"/>
  <c r="AQ11"/>
  <c r="AP11"/>
  <c r="AQ10"/>
  <c r="AP10"/>
  <c r="AQ9"/>
  <c r="B15"/>
  <c r="AP9"/>
  <c r="BL8" i="11"/>
  <c r="D27" s="1"/>
  <c r="BK8"/>
  <c r="C26" s="1"/>
  <c r="BK25"/>
  <c r="C25" s="1"/>
  <c r="BK24"/>
  <c r="C24" s="1"/>
  <c r="BK23"/>
  <c r="C23" s="1"/>
  <c r="BK20"/>
  <c r="C20" s="1"/>
  <c r="BK19"/>
  <c r="C19" s="1"/>
  <c r="BK18"/>
  <c r="C18" s="1"/>
  <c r="BK17"/>
  <c r="C17" s="1"/>
  <c r="BK16"/>
  <c r="C16" s="1"/>
  <c r="BK15"/>
  <c r="C15" s="1"/>
  <c r="BK14"/>
  <c r="C14" s="1"/>
  <c r="BK13"/>
  <c r="C13" s="1"/>
  <c r="BK12"/>
  <c r="C12" s="1"/>
  <c r="BK11"/>
  <c r="C11" s="1"/>
  <c r="BK10"/>
  <c r="C10" s="1"/>
  <c r="BK9"/>
  <c r="C9" s="1"/>
  <c r="C24" i="6"/>
  <c r="AM10" s="1"/>
  <c r="B23"/>
  <c r="AM9" s="1"/>
  <c r="B21"/>
  <c r="C21" i="7"/>
  <c r="C20"/>
  <c r="C19"/>
  <c r="C18"/>
  <c r="C17"/>
  <c r="C16"/>
  <c r="C15"/>
  <c r="C14"/>
  <c r="C12"/>
  <c r="C11"/>
  <c r="B9"/>
  <c r="AA8" i="17"/>
  <c r="C26" s="1"/>
  <c r="AF20" s="1"/>
  <c r="Z8"/>
  <c r="B25" s="1"/>
  <c r="AF19" s="1"/>
  <c r="Y24"/>
  <c r="C24" s="1"/>
  <c r="Y23"/>
  <c r="C23" s="1"/>
  <c r="Y21"/>
  <c r="C21" s="1"/>
  <c r="Y20"/>
  <c r="C20" s="1"/>
  <c r="Y19"/>
  <c r="C19" s="1"/>
  <c r="Y18"/>
  <c r="C18" s="1"/>
  <c r="Y17"/>
  <c r="C17" s="1"/>
  <c r="Y16"/>
  <c r="C16" s="1"/>
  <c r="Y15"/>
  <c r="C15" s="1"/>
  <c r="Y14"/>
  <c r="C14" s="1"/>
  <c r="Y13"/>
  <c r="C13" s="1"/>
  <c r="Y12"/>
  <c r="C12" s="1"/>
  <c r="Y11"/>
  <c r="C11" s="1"/>
  <c r="Y10"/>
  <c r="C10" s="1"/>
  <c r="X24"/>
  <c r="B24" s="1"/>
  <c r="X23"/>
  <c r="B23" s="1"/>
  <c r="X21"/>
  <c r="B21" s="1"/>
  <c r="X20"/>
  <c r="B20" s="1"/>
  <c r="X19"/>
  <c r="B19" s="1"/>
  <c r="X18"/>
  <c r="B18" s="1"/>
  <c r="X17"/>
  <c r="B17" s="1"/>
  <c r="X16"/>
  <c r="B16" s="1"/>
  <c r="X15"/>
  <c r="B15" s="1"/>
  <c r="X14"/>
  <c r="B14" s="1"/>
  <c r="X13"/>
  <c r="B13" s="1"/>
  <c r="X12"/>
  <c r="B12" s="1"/>
  <c r="X11"/>
  <c r="B11" s="1"/>
  <c r="X10"/>
  <c r="B10" s="1"/>
  <c r="J73" i="16"/>
  <c r="E74" s="1"/>
  <c r="K73"/>
  <c r="F74" s="1"/>
  <c r="J40" i="12"/>
  <c r="E41" s="1"/>
  <c r="K40"/>
  <c r="F41" s="1"/>
  <c r="BK27" i="11" l="1"/>
  <c r="B20" i="7"/>
  <c r="B11"/>
  <c r="B12"/>
  <c r="B18"/>
  <c r="B16"/>
  <c r="B15"/>
  <c r="B13"/>
  <c r="B21"/>
  <c r="C10"/>
  <c r="C22"/>
  <c r="B14"/>
  <c r="C9"/>
  <c r="B19"/>
  <c r="B17"/>
  <c r="C24"/>
  <c r="BG23" s="1"/>
  <c r="B20" i="15"/>
  <c r="B18"/>
  <c r="B16"/>
  <c r="B14"/>
  <c r="B13"/>
  <c r="B12"/>
  <c r="B11"/>
  <c r="B10"/>
  <c r="B9"/>
  <c r="G14" i="13"/>
  <c r="H14"/>
  <c r="I14"/>
  <c r="J14"/>
  <c r="K14"/>
  <c r="L14"/>
  <c r="M14"/>
  <c r="D21" i="10"/>
  <c r="C21"/>
  <c r="D20"/>
  <c r="C20"/>
  <c r="AH23"/>
  <c r="D23" s="1"/>
  <c r="AG23"/>
  <c r="C23" s="1"/>
  <c r="AH22"/>
  <c r="D22" s="1"/>
  <c r="AG22"/>
  <c r="C22"/>
  <c r="AH19"/>
  <c r="D19" s="1"/>
  <c r="AG19"/>
  <c r="C19" s="1"/>
  <c r="AH18"/>
  <c r="D18" s="1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5" s="1"/>
  <c r="AK25" s="1"/>
  <c r="AG8"/>
  <c r="W23" i="7"/>
  <c r="P14" i="13" l="1"/>
  <c r="R14"/>
  <c r="B19" i="15"/>
  <c r="C24" i="10"/>
  <c r="AK24" s="1"/>
</calcChain>
</file>

<file path=xl/sharedStrings.xml><?xml version="1.0" encoding="utf-8"?>
<sst xmlns="http://schemas.openxmlformats.org/spreadsheetml/2006/main" count="1160" uniqueCount="414">
  <si>
    <t>Categoria</t>
  </si>
  <si>
    <t>CONTRO</t>
  </si>
  <si>
    <t>DOVE</t>
  </si>
  <si>
    <t>DATA</t>
  </si>
  <si>
    <t>FASE INVERNALE</t>
  </si>
  <si>
    <t>Fatti</t>
  </si>
  <si>
    <t>Subiti</t>
  </si>
  <si>
    <t>Settimanale di informazione</t>
  </si>
  <si>
    <t>Contenuto dei "fogli":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</si>
  <si>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</si>
  <si>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</si>
  <si>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</si>
  <si>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</si>
  <si>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</si>
  <si>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</si>
  <si>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</si>
  <si>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</si>
  <si>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</si>
  <si>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</si>
  <si>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</si>
  <si>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</si>
  <si>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</si>
  <si>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</si>
  <si>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</si>
  <si>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</si>
  <si>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</si>
  <si>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</si>
  <si>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</si>
  <si>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</si>
  <si>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</si>
  <si>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</si>
  <si>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</si>
  <si>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</si>
  <si>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</si>
  <si>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</si>
  <si>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Cognome</t>
  </si>
  <si>
    <t>Nome</t>
  </si>
  <si>
    <t>reti</t>
  </si>
  <si>
    <t>Fatevi membri del Gruppo "Asd Campese" su Facebook.</t>
  </si>
  <si>
    <t>1°</t>
  </si>
  <si>
    <t>2°</t>
  </si>
  <si>
    <t>3°</t>
  </si>
  <si>
    <t>Attenzione salvato con excel 97/2003 per dar modo a tutti di vederlo</t>
  </si>
  <si>
    <t>FASE PRIMAVERILE</t>
  </si>
  <si>
    <t>questo foglio è disponibile in formato Excel</t>
  </si>
  <si>
    <t>nelle "Varie", per le vostre modifiche.</t>
  </si>
  <si>
    <t>CLASSIFICA MARCATORI</t>
  </si>
  <si>
    <t>CEBAN</t>
  </si>
  <si>
    <t>RUSLAN</t>
  </si>
  <si>
    <t>TOMMASO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</si>
  <si>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</si>
  <si>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</si>
  <si>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</si>
  <si>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</si>
  <si>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</si>
  <si>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</si>
  <si>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</si>
  <si>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</si>
  <si>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</si>
  <si>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</si>
  <si>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</si>
  <si>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</si>
  <si>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t>PULCINI 2003</t>
  </si>
  <si>
    <t>PICCOLI AMICI</t>
  </si>
  <si>
    <t>STRADA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</si>
  <si>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</si>
  <si>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</si>
  <si>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</si>
  <si>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</si>
  <si>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</si>
  <si>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</si>
  <si>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</si>
  <si>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</si>
  <si>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</si>
  <si>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</si>
  <si>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</si>
  <si>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</si>
  <si>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CLASSIFICHE AGGIORNATE AL</t>
  </si>
  <si>
    <t>Giocate</t>
  </si>
  <si>
    <t xml:space="preserve">Vinte </t>
  </si>
  <si>
    <t>Paregg.</t>
  </si>
  <si>
    <t>Perse</t>
  </si>
  <si>
    <t>Punti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</si>
  <si>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</si>
  <si>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</si>
  <si>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</si>
  <si>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</si>
  <si>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</si>
  <si>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</si>
  <si>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</si>
  <si>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</si>
  <si>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</si>
  <si>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DIANA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</si>
  <si>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</si>
  <si>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</si>
  <si>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</si>
  <si>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</si>
  <si>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</si>
  <si>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</si>
  <si>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>Lorenzo</t>
  </si>
  <si>
    <t>REBECCHI</t>
  </si>
  <si>
    <t>JORDAN</t>
  </si>
  <si>
    <t>STEFANO</t>
  </si>
  <si>
    <t>RETICO</t>
  </si>
  <si>
    <t>ANACLERIO</t>
  </si>
  <si>
    <t>NICCOLO'</t>
  </si>
  <si>
    <t>EDOARDO</t>
  </si>
  <si>
    <t>JACOPO</t>
  </si>
  <si>
    <t>ANDREA</t>
  </si>
  <si>
    <t xml:space="preserve">TONGON </t>
  </si>
  <si>
    <t>WITTAWAT</t>
  </si>
  <si>
    <t xml:space="preserve">COSTANZO </t>
  </si>
  <si>
    <t>DARIO</t>
  </si>
  <si>
    <t>DIEGO</t>
  </si>
  <si>
    <t>MAZZEI</t>
  </si>
  <si>
    <t>DAVID</t>
  </si>
  <si>
    <t>VACHINO</t>
  </si>
  <si>
    <t>CANESTRELLI</t>
  </si>
  <si>
    <t>FILIPPO</t>
  </si>
  <si>
    <t>PICCOLI AMICI 2006</t>
  </si>
  <si>
    <t>P.AMICI 2006</t>
  </si>
  <si>
    <t>Visitate il blog:- asdcampese.myblog.it</t>
  </si>
  <si>
    <t>telefono del campo sportivo Loc. Sighello 366 73 03 131</t>
  </si>
  <si>
    <t>pre</t>
  </si>
  <si>
    <t>ALEX</t>
  </si>
  <si>
    <t>fase INVERNALE</t>
  </si>
  <si>
    <t>p</t>
  </si>
  <si>
    <t>Pre</t>
  </si>
  <si>
    <t>TORNEO SUVERETO 25/4/2013</t>
  </si>
  <si>
    <t>TORNEO S.VINCENZO</t>
  </si>
  <si>
    <t>Tf. 347 48 46 316</t>
  </si>
  <si>
    <t>Giovanissimi "B"</t>
  </si>
  <si>
    <t>PULCINI 2005</t>
  </si>
  <si>
    <t>P.AMICI 2007</t>
  </si>
  <si>
    <t>GIOVANISSIMI</t>
  </si>
  <si>
    <t>2000/2001</t>
  </si>
  <si>
    <t>PULCINI</t>
  </si>
  <si>
    <t>PICCOLI AMICI 2007</t>
  </si>
  <si>
    <t xml:space="preserve">Allenatore:- </t>
  </si>
  <si>
    <t>Gianni GASSINELLI</t>
  </si>
  <si>
    <t>Tf. 339 38 29 289</t>
  </si>
  <si>
    <t>PIOMBINO</t>
  </si>
  <si>
    <t>FIGUS</t>
  </si>
  <si>
    <t>Domenica</t>
  </si>
  <si>
    <t>G.S.ORLANDO -LI</t>
  </si>
  <si>
    <t>DIVERSI</t>
  </si>
  <si>
    <t>MARASCA</t>
  </si>
  <si>
    <t>SHIRLEY</t>
  </si>
  <si>
    <t>PES</t>
  </si>
  <si>
    <t>NOEL</t>
  </si>
  <si>
    <t>ROMANO</t>
  </si>
  <si>
    <t>ALBERTO</t>
  </si>
  <si>
    <t>VENDITTI</t>
  </si>
  <si>
    <t>DOMINGO</t>
  </si>
  <si>
    <t>MISIANO</t>
  </si>
  <si>
    <t>D'ANGELO</t>
  </si>
  <si>
    <t>ANGELO</t>
  </si>
  <si>
    <t>Allenatore:- Roberto BERTI</t>
  </si>
  <si>
    <t>Allenatore:-</t>
  </si>
  <si>
    <t>IANNI</t>
  </si>
  <si>
    <t>ENZO</t>
  </si>
  <si>
    <t>PRO LIVORNO</t>
  </si>
  <si>
    <t>SAN VINCENZO</t>
  </si>
  <si>
    <t>3^ GIORNATA</t>
  </si>
  <si>
    <t>1^ GIORNATA</t>
  </si>
  <si>
    <t>FUORI</t>
  </si>
  <si>
    <t>VADA</t>
  </si>
  <si>
    <t>BOGNOMINI</t>
  </si>
  <si>
    <t>DINI</t>
  </si>
  <si>
    <t>RICCADO</t>
  </si>
  <si>
    <t>V.</t>
  </si>
  <si>
    <t>Pa.</t>
  </si>
  <si>
    <t>Pe.</t>
  </si>
  <si>
    <t>2</t>
  </si>
  <si>
    <t>3</t>
  </si>
  <si>
    <t>1</t>
  </si>
  <si>
    <t>ROSIGNANO SEI ROSE</t>
  </si>
  <si>
    <t>ATLETICO PIOMBINO</t>
  </si>
  <si>
    <t>G.</t>
  </si>
  <si>
    <t>VENTURINA CALCIO</t>
  </si>
  <si>
    <t>0</t>
  </si>
  <si>
    <t>AUDACE ISOLA D'ELBA</t>
  </si>
  <si>
    <t>SALIVOLI CALCIO</t>
  </si>
  <si>
    <t>LIVORNO NORD PONTINO</t>
  </si>
  <si>
    <t>ASD FOLLONICA</t>
  </si>
  <si>
    <t>LIVORNO 9</t>
  </si>
  <si>
    <t>SPORTING CECINA</t>
  </si>
  <si>
    <t>ORLANDO CALCIO LIVORNO</t>
  </si>
  <si>
    <t>ASD CAMPESE 1969</t>
  </si>
  <si>
    <t>ASD.COLLEVICA</t>
  </si>
  <si>
    <t>PROGETTO GIOVANI ISOLA</t>
  </si>
  <si>
    <t>S O C I E T A'</t>
  </si>
  <si>
    <t>CLASSIFICHE GIOVANISSIMI "B"</t>
  </si>
  <si>
    <t>CECINA</t>
  </si>
  <si>
    <t>AUDACE</t>
  </si>
  <si>
    <t>ROSIGNANO</t>
  </si>
  <si>
    <t>VENTURINA</t>
  </si>
  <si>
    <t>FOLLONICA</t>
  </si>
  <si>
    <t>P.G. PORTOAZZURRO</t>
  </si>
  <si>
    <t>CAMPESE</t>
  </si>
  <si>
    <t>SALIVOLI</t>
  </si>
  <si>
    <t>COLLEVICA</t>
  </si>
  <si>
    <t>GIOVANISSIMI "B"</t>
  </si>
  <si>
    <t>Vittoria</t>
  </si>
  <si>
    <t>Sconfitta</t>
  </si>
  <si>
    <t>Pareggio</t>
  </si>
  <si>
    <t>VERZI</t>
  </si>
  <si>
    <t>PIERO</t>
  </si>
  <si>
    <t>DEL VECCHIO</t>
  </si>
  <si>
    <t>SIMONE</t>
  </si>
  <si>
    <t>MATAFIRRI</t>
  </si>
  <si>
    <t>PERIA</t>
  </si>
  <si>
    <t>PACINI</t>
  </si>
  <si>
    <t>TURINI</t>
  </si>
  <si>
    <t>FRANCESCO</t>
  </si>
  <si>
    <t>GABRIELE</t>
  </si>
  <si>
    <t>ALFEI</t>
  </si>
  <si>
    <t>CESARE</t>
  </si>
  <si>
    <t>MARINO</t>
  </si>
  <si>
    <t>BISSO</t>
  </si>
  <si>
    <t>LUCA</t>
  </si>
  <si>
    <t>MATTAFIRRI</t>
  </si>
  <si>
    <t>Alberto TURINI</t>
  </si>
  <si>
    <t>TF.347 59 78 648</t>
  </si>
  <si>
    <t>Allenatore:- Umberto FORESI</t>
  </si>
  <si>
    <t>Tf. 340 72 38 986</t>
  </si>
  <si>
    <t>ATL.PIOMBINO</t>
  </si>
  <si>
    <t>AUDACE IS. D'ELBA</t>
  </si>
  <si>
    <t>CAMPESE 1969</t>
  </si>
  <si>
    <t>P.G. P.AZZURRO</t>
  </si>
  <si>
    <t>ASD. VENTURINA</t>
  </si>
  <si>
    <t>And.</t>
  </si>
  <si>
    <t>Rit.</t>
  </si>
  <si>
    <t xml:space="preserve">PRO LIVORNO   </t>
  </si>
  <si>
    <t>ORLANDO CALCIO LI</t>
  </si>
  <si>
    <t>CECINA 1929</t>
  </si>
  <si>
    <t xml:space="preserve">VENTURINA CALCIO  </t>
  </si>
  <si>
    <t xml:space="preserve">CAMPESE 1969  </t>
  </si>
  <si>
    <t xml:space="preserve">COLLEVICA  </t>
  </si>
  <si>
    <t xml:space="preserve">FOLLONICA  </t>
  </si>
  <si>
    <t>AUDACE P.F.</t>
  </si>
  <si>
    <t xml:space="preserve">SALIVOLI CALCIO  </t>
  </si>
  <si>
    <t>2^ GIORNATA</t>
  </si>
  <si>
    <t>PRO LIVORNO 1919</t>
  </si>
  <si>
    <t>ATL. PIOMBINO</t>
  </si>
  <si>
    <t>ASD. FOLLONICA</t>
  </si>
  <si>
    <t>4^ GIORNATA</t>
  </si>
  <si>
    <t>P.AZZURRO</t>
  </si>
  <si>
    <t>CAPOLIVERI</t>
  </si>
  <si>
    <t>Lunedì</t>
  </si>
  <si>
    <t>PULCIN I 2003</t>
  </si>
  <si>
    <t>PG. P.AZZURRO</t>
  </si>
  <si>
    <t>AUDACE PF.</t>
  </si>
  <si>
    <t>ORLANDO LIVORNO</t>
  </si>
  <si>
    <t>NORD PONTINO</t>
  </si>
  <si>
    <t>Campionato Giovanissimi "B"</t>
  </si>
  <si>
    <t>Sabato</t>
  </si>
  <si>
    <t>5^  GIORNATA</t>
  </si>
  <si>
    <t>GS.ORLANDO.LI</t>
  </si>
  <si>
    <t>PG.P.AZZURRO</t>
  </si>
  <si>
    <t>P.A. 2007</t>
  </si>
  <si>
    <t>Collegamento</t>
  </si>
  <si>
    <t>CLASSIFICHE!A1</t>
  </si>
  <si>
    <t>Classifica Marcatori'!A1</t>
  </si>
  <si>
    <t>risultati fase invernale'!A1</t>
  </si>
  <si>
    <t>2000'!A1</t>
  </si>
  <si>
    <t>2002'!A1</t>
  </si>
  <si>
    <t>2003'!A1</t>
  </si>
  <si>
    <t>2005'!A1</t>
  </si>
  <si>
    <t>2006'!A1</t>
  </si>
  <si>
    <t>2007'!A1</t>
  </si>
  <si>
    <t>Risultati primaverili'!A1</t>
  </si>
  <si>
    <t xml:space="preserve">MAZZEI </t>
  </si>
  <si>
    <t>Niccolò</t>
  </si>
  <si>
    <t>Jacopo</t>
  </si>
  <si>
    <t>http://asdcampese1969.jimdo.com/</t>
  </si>
  <si>
    <t>http://asdcampese.myblog.it/</t>
  </si>
  <si>
    <t>Vinte</t>
  </si>
  <si>
    <t>Pareggiate</t>
  </si>
  <si>
    <t>RIEPILOGO</t>
  </si>
  <si>
    <t>VECCHIATO</t>
  </si>
  <si>
    <t>VITTORIO</t>
  </si>
  <si>
    <t>TROCCOLO</t>
  </si>
  <si>
    <t>BERTI</t>
  </si>
  <si>
    <t>ALESSANDRO</t>
  </si>
  <si>
    <t>CERVINI</t>
  </si>
  <si>
    <t>GHAYA</t>
  </si>
  <si>
    <t>ZACCARIA</t>
  </si>
  <si>
    <t>PILERI</t>
  </si>
  <si>
    <t>MARCO</t>
  </si>
  <si>
    <t>GOBBATO</t>
  </si>
  <si>
    <t>Alessandro</t>
  </si>
  <si>
    <t>BERTI Alessandro</t>
  </si>
  <si>
    <t>PAOLINI Riccardo</t>
  </si>
  <si>
    <t>RETICO Simone</t>
  </si>
  <si>
    <t>diff.</t>
  </si>
  <si>
    <t>q.te</t>
  </si>
  <si>
    <t>Data</t>
  </si>
  <si>
    <t>RIPOSO</t>
  </si>
  <si>
    <t>PORTOAZZURRO</t>
  </si>
  <si>
    <t>RIO MARINA</t>
  </si>
  <si>
    <t>P.AZZURRO - B</t>
  </si>
  <si>
    <t>PALAZZI</t>
  </si>
  <si>
    <t>CONCENTRAMENTO</t>
  </si>
  <si>
    <t>PORTOFERRAIO</t>
  </si>
  <si>
    <t>LIVORNO NORD</t>
  </si>
  <si>
    <t>CALENDARI FASE INVERNALE - STAGIONE AGONISTICA 2013/2014</t>
  </si>
  <si>
    <t>ORLANDO</t>
  </si>
  <si>
    <t>Allenatore</t>
  </si>
  <si>
    <t>LUNEDI</t>
  </si>
  <si>
    <t>MARTEDI</t>
  </si>
  <si>
    <t>MERCOLEDI</t>
  </si>
  <si>
    <t>GIOVEDI</t>
  </si>
  <si>
    <t>VENERDI</t>
  </si>
  <si>
    <t>P.AMICI</t>
  </si>
  <si>
    <t>2006</t>
  </si>
  <si>
    <t>2005</t>
  </si>
  <si>
    <t>2003</t>
  </si>
  <si>
    <t>2002</t>
  </si>
  <si>
    <t>GIOV. "B"</t>
  </si>
  <si>
    <t>2000</t>
  </si>
  <si>
    <t xml:space="preserve">BERTI </t>
  </si>
  <si>
    <t>ORARIO ALLENAMENTI</t>
  </si>
  <si>
    <t>STAGIONE AGONISTICA 2013 / 2014</t>
  </si>
  <si>
    <t>GIOCATE</t>
  </si>
  <si>
    <t>cliccare sulla cella per andare a:-</t>
  </si>
  <si>
    <t>Martedì</t>
  </si>
  <si>
    <t>BOGNOMINI Jacopo</t>
  </si>
  <si>
    <t>PUNTI</t>
  </si>
  <si>
    <t>P.G.  PORTOAZZURRO</t>
  </si>
  <si>
    <t>(2) A.S.D. CAMPESE 1969 - MARINA DI CAMPO - (LI)</t>
  </si>
  <si>
    <t>cliccare con la manina per ottenere il collegamento</t>
  </si>
  <si>
    <t>facebook</t>
  </si>
  <si>
    <t>Allenatore:</t>
  </si>
  <si>
    <t>Claudio BOGGIO</t>
  </si>
  <si>
    <t xml:space="preserve">GOBBATO Ivan </t>
  </si>
  <si>
    <t>6^ giornata</t>
  </si>
  <si>
    <t>Boggio</t>
  </si>
  <si>
    <t>Turini</t>
  </si>
  <si>
    <t>Pitaniello</t>
  </si>
  <si>
    <t>Boggio/Gassinelli</t>
  </si>
  <si>
    <t>Basile/Foresi</t>
  </si>
  <si>
    <t>al 3/11/2013</t>
  </si>
  <si>
    <t>RISULTATI - FASE INVERNALE - 2013/2014</t>
  </si>
  <si>
    <t>Risultati fase invernale</t>
  </si>
  <si>
    <t>Bognomini</t>
  </si>
  <si>
    <t>Auditore</t>
  </si>
  <si>
    <t>Pulvirenti</t>
  </si>
  <si>
    <t>Strada</t>
  </si>
  <si>
    <t>Bisso</t>
  </si>
  <si>
    <t>Bianchi</t>
  </si>
  <si>
    <t>Carabellese</t>
  </si>
  <si>
    <t>Urru</t>
  </si>
  <si>
    <t>Pr.</t>
  </si>
  <si>
    <t>Pr</t>
  </si>
  <si>
    <t>Presenze</t>
  </si>
  <si>
    <t>Mazzei N.</t>
  </si>
  <si>
    <t>Figus</t>
  </si>
  <si>
    <t>Spinetti</t>
  </si>
  <si>
    <t>Avellino</t>
  </si>
  <si>
    <t>Diana</t>
  </si>
  <si>
    <t>Paolini</t>
  </si>
  <si>
    <t>Retico</t>
  </si>
  <si>
    <t>Pacini</t>
  </si>
  <si>
    <t>Berti</t>
  </si>
  <si>
    <t>Gobbato</t>
  </si>
  <si>
    <t>Vecchiato</t>
  </si>
  <si>
    <t>Cervini</t>
  </si>
  <si>
    <t>P.Azzurro "B"</t>
  </si>
  <si>
    <t>Giovedi'</t>
  </si>
  <si>
    <t>AUDACE ISOLA D’ELBA VADA 6 - 0</t>
  </si>
  <si>
    <t>LIVORNO NORD PONTINO ASD LIVORNO 9 S.D. 0 - 0</t>
  </si>
  <si>
    <t>ORLANDO CALCIO LIVORNO PROGETTO GIOV.ISOLAD’LBA 0 - 11</t>
  </si>
  <si>
    <t>ROSIGNANO SEI ROSE VENTURINA CALCIO 0 - 2</t>
  </si>
  <si>
    <t>CAMPESE 1969 SALIVOLI CALCIO 0 - 5</t>
  </si>
  <si>
    <t>COLLEVICA FOLLONICA 0 - 3</t>
  </si>
  <si>
    <t>PRO LIVORNO 1919 SORGENTI SPORTING CECINA 1929 1 - 2</t>
  </si>
  <si>
    <t>SAN VINCENZO ATLETICO PIOMBINO SSD ARL 0 - 1</t>
  </si>
  <si>
    <t>CAMPIONATO ESORDIENTI A – 2001 - FAIR PLAY</t>
  </si>
  <si>
    <t>Girone A</t>
  </si>
  <si>
    <t>4^ giornata andata</t>
  </si>
  <si>
    <t>LIVORNO CALCIO S.R.L. LIVORNO 9 S.D. 3 - 0</t>
  </si>
  <si>
    <t>PORTUALE GUASTICCE PRO LIVORNO 1919 SORGENTI 2 - 3</t>
  </si>
  <si>
    <t>PRO LIVORNO 1919 SORGsq.B ARMANDO PICCHI CALCIO SRL 3 - 2</t>
  </si>
  <si>
    <t>ARDENZA LIVORNO NORD PONTINO ASD 1 - 3</t>
  </si>
  <si>
    <t>P. CARLI SALVIANO A.S.D. ANTIGNANO BANDITELLA 1 - 3</t>
  </si>
  <si>
    <t>Girone B</t>
  </si>
  <si>
    <t>SALIVOLI CALCIO SAN VINCENZO 1 - 3</t>
  </si>
  <si>
    <t>VADA AUDACE ISOLA D’ELBA 3 - 2</t>
  </si>
  <si>
    <t>PALAZZACCIO VENTURINA CALCIO 3 - 2</t>
  </si>
  <si>
    <t>PALAZZI MONTEVERDI A.S.D. SUVERETO 3 - 3</t>
  </si>
  <si>
    <t>PROGETTO GIOV.ISOLAD’ELBA ROSIGNANO SEI ROSE 3 - 0</t>
  </si>
  <si>
    <t>ESORDIENTI B – 2002 – (9c9) GARE DEL 19/20.10.2013</t>
  </si>
  <si>
    <t>2^ giornata andata</t>
  </si>
  <si>
    <t>ACADEMY LIVORNO CALCIO = AUDACE ISOLA D’ELBA Disputata</t>
  </si>
  <si>
    <t>LIVORNO NORD PONTINO ASD = ARMANDO PICCHI CALCIO SRL Disputata</t>
  </si>
  <si>
    <t>P. CARLI SALVIANO A.S.D. = LIVORNO 9 S.D. Disputata</t>
  </si>
  <si>
    <t>LIVORNO CALCIO S.R.L.= PORTUALE GUASTICCE Disputata</t>
  </si>
  <si>
    <t>ANTIGNANO BANDITELLA sq.B = PRO LIVORNO 1919 SORGENTI Disputata</t>
  </si>
  <si>
    <t>ROSIGNANO SEI ROSE = PROGETTO GIOV.ISOLAD’ELBA Disputata</t>
  </si>
  <si>
    <t>Girone C</t>
  </si>
  <si>
    <t>CAMPESE 1969 = ATLETICO PIOMBINO SSD Disputata</t>
  </si>
  <si>
    <t>PALAZZI MONTEVERDI A.S.D. = VENTURINA CALCIO Disputata</t>
  </si>
  <si>
    <t>SPORTING CECINA 1929 = SAN VINCENZO Disputata</t>
  </si>
  <si>
    <t>VADA SALIVOLI CALCIO = VADA Disputata</t>
  </si>
  <si>
    <t>Girone D</t>
  </si>
  <si>
    <t>ACADEMY LIVORNO CALCIsq.C = PORTUALE GUASTICCE sq.B Disputata</t>
  </si>
  <si>
    <t>LIVORNO 9 S.D. sq.B = ANTIGNANO BANDITELLA sq.C Disputata</t>
  </si>
  <si>
    <t>PULCINI A – 2003 – (7c7) GARE DEL 19/20.10.2013</t>
  </si>
  <si>
    <t>ARDENZA CF = LIVORNO SORGENTI Disputata</t>
  </si>
  <si>
    <t>LIVORNO NORD PONTINO ASD = ANTIGNANO BANDITELLA Disputata</t>
  </si>
  <si>
    <t>PORTUALE GUASTICCE = ARMANDO PICCHI CALCIOsq.B Disputata</t>
  </si>
  <si>
    <t>COLLEVICA = LIVORNO 9 S.D. Disputata</t>
  </si>
  <si>
    <t>7^ GIORNATA</t>
  </si>
</sst>
</file>

<file path=xl/styles.xml><?xml version="1.0" encoding="utf-8"?>
<styleSheet xmlns="http://schemas.openxmlformats.org/spreadsheetml/2006/main">
  <fonts count="102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rgb="FF00B05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theme="1"/>
      <name val="Emmett"/>
    </font>
    <font>
      <sz val="11"/>
      <color theme="1"/>
      <name val="Emmett"/>
    </font>
    <font>
      <b/>
      <sz val="11"/>
      <name val="Emmett"/>
    </font>
    <font>
      <u/>
      <sz val="11"/>
      <color theme="10"/>
      <name val="Calibri"/>
      <family val="2"/>
    </font>
    <font>
      <sz val="14"/>
      <color theme="1"/>
      <name val="Calibri"/>
      <family val="2"/>
      <scheme val="minor"/>
    </font>
    <font>
      <b/>
      <i/>
      <sz val="12"/>
      <name val="Arial"/>
      <family val="2"/>
    </font>
    <font>
      <b/>
      <sz val="22"/>
      <color theme="1"/>
      <name val="Rockwell"/>
      <family val="1"/>
    </font>
    <font>
      <b/>
      <sz val="22"/>
      <color theme="0"/>
      <name val="Rockwell"/>
      <family val="1"/>
    </font>
    <font>
      <b/>
      <sz val="18"/>
      <color theme="1"/>
      <name val="Rockwell"/>
      <family val="1"/>
    </font>
    <font>
      <b/>
      <sz val="20"/>
      <color theme="0"/>
      <name val="Rockwell"/>
      <family val="1"/>
    </font>
    <font>
      <b/>
      <sz val="11"/>
      <color theme="1"/>
      <name val="DicotBold"/>
    </font>
    <font>
      <b/>
      <sz val="14"/>
      <color theme="1"/>
      <name val="DicotBold"/>
    </font>
    <font>
      <b/>
      <sz val="11"/>
      <color theme="0"/>
      <name val="Rockwell"/>
      <family val="1"/>
    </font>
    <font>
      <b/>
      <sz val="16"/>
      <color theme="0"/>
      <name val="Rockwell"/>
      <family val="1"/>
    </font>
    <font>
      <b/>
      <sz val="1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u/>
      <sz val="11"/>
      <color theme="1"/>
      <name val="Emmett"/>
    </font>
    <font>
      <sz val="16"/>
      <color theme="1"/>
      <name val="Impact"/>
      <family val="2"/>
    </font>
    <font>
      <b/>
      <sz val="16"/>
      <color theme="1"/>
      <name val="Impact"/>
      <family val="2"/>
    </font>
    <font>
      <b/>
      <u/>
      <sz val="11"/>
      <color rgb="FFFFFF00"/>
      <name val="Emmett"/>
    </font>
    <font>
      <b/>
      <sz val="18"/>
      <color theme="0"/>
      <name val="Impact"/>
      <family val="2"/>
    </font>
    <font>
      <b/>
      <sz val="20"/>
      <color rgb="FFFFFF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0"/>
      <color theme="1"/>
      <name val="DicotBold"/>
    </font>
    <font>
      <b/>
      <sz val="16"/>
      <color rgb="FF00B0F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AcmeFont"/>
    </font>
    <font>
      <b/>
      <i/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11"/>
      <color rgb="FFFFFF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indexed="26"/>
      </patternFill>
    </fill>
  </fills>
  <borders count="9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8" fillId="0" borderId="0" applyNumberFormat="0" applyFill="0" applyBorder="0" applyAlignment="0" applyProtection="0">
      <alignment vertical="top"/>
      <protection locked="0"/>
    </xf>
  </cellStyleXfs>
  <cellXfs count="1174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2" borderId="0" xfId="0" applyFill="1"/>
    <xf numFmtId="0" fontId="5" fillId="0" borderId="0" xfId="0" applyFont="1"/>
    <xf numFmtId="0" fontId="4" fillId="0" borderId="0" xfId="0" applyFont="1"/>
    <xf numFmtId="0" fontId="0" fillId="2" borderId="20" xfId="0" applyFill="1" applyBorder="1"/>
    <xf numFmtId="0" fontId="0" fillId="2" borderId="21" xfId="0" applyFill="1" applyBorder="1"/>
    <xf numFmtId="0" fontId="0" fillId="4" borderId="20" xfId="0" applyFill="1" applyBorder="1"/>
    <xf numFmtId="0" fontId="0" fillId="4" borderId="21" xfId="0" applyFill="1" applyBorder="1" applyAlignment="1">
      <alignment horizontal="center"/>
    </xf>
    <xf numFmtId="0" fontId="0" fillId="2" borderId="22" xfId="0" applyFill="1" applyBorder="1"/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22" xfId="0" applyFont="1" applyFill="1" applyBorder="1"/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3" borderId="14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>
      <alignment horizontal="center"/>
    </xf>
    <xf numFmtId="0" fontId="9" fillId="2" borderId="0" xfId="0" applyFont="1" applyFill="1" applyBorder="1"/>
    <xf numFmtId="0" fontId="8" fillId="2" borderId="22" xfId="0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4" fillId="0" borderId="11" xfId="0" applyFont="1" applyBorder="1"/>
    <xf numFmtId="0" fontId="0" fillId="0" borderId="12" xfId="0" applyBorder="1" applyAlignment="1" applyProtection="1">
      <alignment horizontal="center"/>
      <protection locked="0"/>
    </xf>
    <xf numFmtId="0" fontId="4" fillId="0" borderId="13" xfId="0" applyFont="1" applyBorder="1"/>
    <xf numFmtId="0" fontId="0" fillId="0" borderId="14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8" fillId="0" borderId="0" xfId="0" applyFont="1"/>
    <xf numFmtId="0" fontId="0" fillId="3" borderId="16" xfId="0" applyFill="1" applyBorder="1"/>
    <xf numFmtId="0" fontId="0" fillId="5" borderId="16" xfId="0" applyFill="1" applyBorder="1"/>
    <xf numFmtId="0" fontId="10" fillId="0" borderId="0" xfId="0" applyFont="1"/>
    <xf numFmtId="0" fontId="8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13" fillId="0" borderId="0" xfId="0" applyFont="1"/>
    <xf numFmtId="0" fontId="0" fillId="6" borderId="12" xfId="0" applyFill="1" applyBorder="1"/>
    <xf numFmtId="0" fontId="14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6" borderId="14" xfId="0" applyFill="1" applyBorder="1"/>
    <xf numFmtId="0" fontId="15" fillId="0" borderId="1" xfId="0" applyFont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0" fillId="2" borderId="16" xfId="0" applyFill="1" applyBorder="1"/>
    <xf numFmtId="0" fontId="18" fillId="0" borderId="0" xfId="0" applyFont="1"/>
    <xf numFmtId="0" fontId="4" fillId="0" borderId="1" xfId="0" applyFont="1" applyBorder="1" applyAlignment="1">
      <alignment horizontal="center"/>
    </xf>
    <xf numFmtId="0" fontId="19" fillId="0" borderId="0" xfId="0" applyFont="1"/>
    <xf numFmtId="0" fontId="0" fillId="4" borderId="39" xfId="0" applyFill="1" applyBorder="1"/>
    <xf numFmtId="0" fontId="0" fillId="4" borderId="22" xfId="0" applyFill="1" applyBorder="1"/>
    <xf numFmtId="0" fontId="0" fillId="4" borderId="0" xfId="0" applyFill="1" applyBorder="1"/>
    <xf numFmtId="0" fontId="0" fillId="4" borderId="40" xfId="0" applyFill="1" applyBorder="1"/>
    <xf numFmtId="0" fontId="0" fillId="7" borderId="0" xfId="0" applyFill="1"/>
    <xf numFmtId="0" fontId="4" fillId="0" borderId="28" xfId="0" applyFont="1" applyBorder="1"/>
    <xf numFmtId="0" fontId="4" fillId="0" borderId="3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6" borderId="0" xfId="0" applyFill="1"/>
    <xf numFmtId="0" fontId="0" fillId="2" borderId="43" xfId="0" applyFill="1" applyBorder="1"/>
    <xf numFmtId="0" fontId="8" fillId="0" borderId="41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0" fontId="7" fillId="3" borderId="29" xfId="0" applyFont="1" applyFill="1" applyBorder="1" applyAlignment="1">
      <alignment horizontal="center"/>
    </xf>
    <xf numFmtId="0" fontId="7" fillId="5" borderId="28" xfId="0" applyFont="1" applyFill="1" applyBorder="1" applyAlignment="1" applyProtection="1">
      <alignment horizontal="center"/>
      <protection locked="0"/>
    </xf>
    <xf numFmtId="0" fontId="7" fillId="5" borderId="29" xfId="0" applyFont="1" applyFill="1" applyBorder="1" applyAlignment="1" applyProtection="1">
      <alignment horizontal="center"/>
      <protection locked="0"/>
    </xf>
    <xf numFmtId="0" fontId="7" fillId="3" borderId="28" xfId="0" applyFont="1" applyFill="1" applyBorder="1" applyAlignment="1" applyProtection="1">
      <alignment horizontal="center"/>
      <protection locked="0"/>
    </xf>
    <xf numFmtId="0" fontId="7" fillId="3" borderId="29" xfId="0" applyFont="1" applyFill="1" applyBorder="1" applyAlignment="1" applyProtection="1">
      <alignment horizontal="center"/>
      <protection locked="0"/>
    </xf>
    <xf numFmtId="0" fontId="0" fillId="9" borderId="49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0" fillId="9" borderId="14" xfId="0" applyFill="1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0" fillId="9" borderId="29" xfId="0" applyFill="1" applyBorder="1" applyAlignment="1" applyProtection="1">
      <alignment horizontal="center"/>
      <protection locked="0"/>
    </xf>
    <xf numFmtId="0" fontId="7" fillId="6" borderId="13" xfId="0" applyFont="1" applyFill="1" applyBorder="1" applyAlignment="1" applyProtection="1">
      <alignment horizontal="center"/>
      <protection locked="0"/>
    </xf>
    <xf numFmtId="0" fontId="7" fillId="6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4" fillId="10" borderId="11" xfId="0" applyFont="1" applyFill="1" applyBorder="1" applyAlignment="1" applyProtection="1">
      <alignment horizontal="center"/>
      <protection locked="0"/>
    </xf>
    <xf numFmtId="0" fontId="4" fillId="10" borderId="12" xfId="0" applyFont="1" applyFill="1" applyBorder="1" applyAlignment="1" applyProtection="1">
      <alignment horizontal="center"/>
      <protection locked="0"/>
    </xf>
    <xf numFmtId="0" fontId="4" fillId="10" borderId="50" xfId="0" applyFont="1" applyFill="1" applyBorder="1" applyAlignment="1" applyProtection="1">
      <alignment horizontal="center"/>
      <protection locked="0"/>
    </xf>
    <xf numFmtId="0" fontId="4" fillId="10" borderId="49" xfId="0" applyFont="1" applyFill="1" applyBorder="1" applyAlignment="1" applyProtection="1">
      <alignment horizontal="center"/>
      <protection locked="0"/>
    </xf>
    <xf numFmtId="0" fontId="4" fillId="10" borderId="13" xfId="0" applyFont="1" applyFill="1" applyBorder="1" applyAlignment="1" applyProtection="1">
      <alignment horizontal="center"/>
      <protection locked="0"/>
    </xf>
    <xf numFmtId="0" fontId="4" fillId="10" borderId="14" xfId="0" applyFont="1" applyFill="1" applyBorder="1" applyAlignment="1" applyProtection="1">
      <alignment horizontal="center"/>
      <protection locked="0"/>
    </xf>
    <xf numFmtId="0" fontId="4" fillId="10" borderId="48" xfId="0" applyFont="1" applyFill="1" applyBorder="1" applyAlignment="1" applyProtection="1">
      <alignment horizontal="center"/>
      <protection locked="0"/>
    </xf>
    <xf numFmtId="0" fontId="4" fillId="10" borderId="31" xfId="0" applyFont="1" applyFill="1" applyBorder="1" applyAlignment="1" applyProtection="1">
      <alignment horizontal="center"/>
      <protection locked="0"/>
    </xf>
    <xf numFmtId="0" fontId="4" fillId="10" borderId="32" xfId="0" applyFont="1" applyFill="1" applyBorder="1" applyAlignment="1" applyProtection="1">
      <alignment horizontal="center"/>
      <protection locked="0"/>
    </xf>
    <xf numFmtId="0" fontId="4" fillId="10" borderId="33" xfId="0" applyFont="1" applyFill="1" applyBorder="1" applyAlignment="1" applyProtection="1">
      <alignment horizontal="center"/>
      <protection locked="0"/>
    </xf>
    <xf numFmtId="0" fontId="4" fillId="10" borderId="28" xfId="0" applyFont="1" applyFill="1" applyBorder="1" applyAlignment="1" applyProtection="1">
      <alignment horizontal="center"/>
      <protection locked="0"/>
    </xf>
    <xf numFmtId="0" fontId="4" fillId="10" borderId="29" xfId="0" applyFont="1" applyFill="1" applyBorder="1" applyAlignment="1" applyProtection="1">
      <alignment horizontal="center"/>
      <protection locked="0"/>
    </xf>
    <xf numFmtId="0" fontId="4" fillId="10" borderId="51" xfId="0" applyFont="1" applyFill="1" applyBorder="1" applyAlignment="1" applyProtection="1">
      <alignment horizontal="center"/>
      <protection locked="0"/>
    </xf>
    <xf numFmtId="0" fontId="4" fillId="10" borderId="34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1" borderId="12" xfId="0" applyFill="1" applyBorder="1" applyAlignment="1" applyProtection="1">
      <alignment horizontal="center"/>
      <protection locked="0"/>
    </xf>
    <xf numFmtId="0" fontId="0" fillId="11" borderId="50" xfId="0" applyFill="1" applyBorder="1" applyAlignment="1" applyProtection="1">
      <alignment horizontal="center"/>
      <protection locked="0"/>
    </xf>
    <xf numFmtId="0" fontId="0" fillId="11" borderId="49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0" fillId="11" borderId="14" xfId="0" applyFill="1" applyBorder="1" applyAlignment="1" applyProtection="1">
      <alignment horizontal="center"/>
      <protection locked="0"/>
    </xf>
    <xf numFmtId="0" fontId="0" fillId="11" borderId="48" xfId="0" applyFill="1" applyBorder="1" applyAlignment="1" applyProtection="1">
      <alignment horizontal="center"/>
      <protection locked="0"/>
    </xf>
    <xf numFmtId="0" fontId="0" fillId="11" borderId="31" xfId="0" applyFill="1" applyBorder="1" applyAlignment="1" applyProtection="1">
      <alignment horizontal="center"/>
      <protection locked="0"/>
    </xf>
    <xf numFmtId="0" fontId="0" fillId="11" borderId="32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28" xfId="0" applyFill="1" applyBorder="1" applyAlignment="1" applyProtection="1">
      <alignment horizontal="center"/>
      <protection locked="0"/>
    </xf>
    <xf numFmtId="0" fontId="0" fillId="11" borderId="29" xfId="0" applyFill="1" applyBorder="1" applyAlignment="1" applyProtection="1">
      <alignment horizontal="center"/>
      <protection locked="0"/>
    </xf>
    <xf numFmtId="0" fontId="0" fillId="11" borderId="51" xfId="0" applyFill="1" applyBorder="1" applyAlignment="1" applyProtection="1">
      <alignment horizontal="center"/>
      <protection locked="0"/>
    </xf>
    <xf numFmtId="0" fontId="0" fillId="11" borderId="34" xfId="0" applyFill="1" applyBorder="1" applyAlignment="1" applyProtection="1">
      <alignment horizontal="center"/>
      <protection locked="0"/>
    </xf>
    <xf numFmtId="0" fontId="0" fillId="6" borderId="0" xfId="0" applyFill="1" applyBorder="1"/>
    <xf numFmtId="0" fontId="4" fillId="0" borderId="3" xfId="0" applyFont="1" applyBorder="1" applyAlignment="1">
      <alignment horizontal="center"/>
    </xf>
    <xf numFmtId="0" fontId="2" fillId="17" borderId="54" xfId="0" applyFont="1" applyFill="1" applyBorder="1" applyAlignment="1">
      <alignment horizontal="left" vertical="center"/>
    </xf>
    <xf numFmtId="0" fontId="21" fillId="6" borderId="55" xfId="0" applyFont="1" applyFill="1" applyBorder="1" applyAlignment="1">
      <alignment horizontal="left" vertical="center"/>
    </xf>
    <xf numFmtId="0" fontId="21" fillId="17" borderId="55" xfId="0" applyFont="1" applyFill="1" applyBorder="1" applyAlignment="1">
      <alignment horizontal="left" vertical="center"/>
    </xf>
    <xf numFmtId="0" fontId="2" fillId="17" borderId="56" xfId="0" applyFont="1" applyFill="1" applyBorder="1" applyAlignment="1">
      <alignment horizontal="left" vertical="center"/>
    </xf>
    <xf numFmtId="0" fontId="21" fillId="6" borderId="57" xfId="0" applyFont="1" applyFill="1" applyBorder="1" applyAlignment="1">
      <alignment horizontal="left" vertical="center"/>
    </xf>
    <xf numFmtId="0" fontId="7" fillId="5" borderId="28" xfId="0" applyFont="1" applyFill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7" fillId="16" borderId="28" xfId="0" applyFont="1" applyFill="1" applyBorder="1" applyAlignment="1" applyProtection="1">
      <alignment horizontal="center"/>
      <protection locked="0"/>
    </xf>
    <xf numFmtId="0" fontId="7" fillId="16" borderId="29" xfId="0" applyFont="1" applyFill="1" applyBorder="1" applyAlignment="1" applyProtection="1">
      <alignment horizontal="center"/>
      <protection locked="0"/>
    </xf>
    <xf numFmtId="0" fontId="4" fillId="0" borderId="3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" fillId="17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4" fillId="0" borderId="4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10" borderId="58" xfId="0" applyFont="1" applyFill="1" applyBorder="1" applyAlignment="1" applyProtection="1">
      <alignment horizontal="center"/>
      <protection locked="0"/>
    </xf>
    <xf numFmtId="0" fontId="0" fillId="0" borderId="14" xfId="0" applyFill="1" applyBorder="1"/>
    <xf numFmtId="0" fontId="0" fillId="2" borderId="40" xfId="0" applyFill="1" applyBorder="1"/>
    <xf numFmtId="0" fontId="0" fillId="2" borderId="24" xfId="0" applyFill="1" applyBorder="1"/>
    <xf numFmtId="0" fontId="4" fillId="16" borderId="16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4" fillId="16" borderId="45" xfId="0" applyFont="1" applyFill="1" applyBorder="1" applyAlignment="1">
      <alignment horizontal="center"/>
    </xf>
    <xf numFmtId="0" fontId="4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4" fillId="6" borderId="50" xfId="0" applyFont="1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4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4" fillId="6" borderId="48" xfId="0" applyFont="1" applyFill="1" applyBorder="1" applyAlignment="1" applyProtection="1">
      <alignment horizontal="center"/>
      <protection locked="0"/>
    </xf>
    <xf numFmtId="0" fontId="0" fillId="6" borderId="13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4" fillId="6" borderId="32" xfId="0" applyFont="1" applyFill="1" applyBorder="1" applyAlignment="1" applyProtection="1">
      <alignment horizontal="center"/>
      <protection locked="0"/>
    </xf>
    <xf numFmtId="0" fontId="4" fillId="6" borderId="33" xfId="0" applyFont="1" applyFill="1" applyBorder="1" applyAlignment="1" applyProtection="1">
      <alignment horizontal="center"/>
      <protection locked="0"/>
    </xf>
    <xf numFmtId="0" fontId="0" fillId="6" borderId="32" xfId="0" applyFill="1" applyBorder="1" applyAlignment="1" applyProtection="1">
      <alignment horizontal="center"/>
      <protection locked="0"/>
    </xf>
    <xf numFmtId="0" fontId="0" fillId="6" borderId="33" xfId="0" applyFill="1" applyBorder="1" applyAlignment="1" applyProtection="1">
      <alignment horizontal="center"/>
      <protection locked="0"/>
    </xf>
    <xf numFmtId="0" fontId="4" fillId="6" borderId="28" xfId="0" applyFont="1" applyFill="1" applyBorder="1" applyAlignment="1" applyProtection="1">
      <alignment horizontal="center"/>
      <protection locked="0"/>
    </xf>
    <xf numFmtId="0" fontId="4" fillId="6" borderId="29" xfId="0" applyFont="1" applyFill="1" applyBorder="1" applyAlignment="1" applyProtection="1">
      <alignment horizontal="center"/>
      <protection locked="0"/>
    </xf>
    <xf numFmtId="0" fontId="4" fillId="6" borderId="51" xfId="0" applyFont="1" applyFill="1" applyBorder="1" applyAlignment="1" applyProtection="1">
      <alignment horizontal="center"/>
      <protection locked="0"/>
    </xf>
    <xf numFmtId="0" fontId="0" fillId="12" borderId="20" xfId="0" applyFill="1" applyBorder="1"/>
    <xf numFmtId="0" fontId="0" fillId="12" borderId="43" xfId="0" applyFill="1" applyBorder="1"/>
    <xf numFmtId="0" fontId="0" fillId="12" borderId="21" xfId="0" applyFill="1" applyBorder="1"/>
    <xf numFmtId="0" fontId="0" fillId="12" borderId="39" xfId="0" applyFill="1" applyBorder="1"/>
    <xf numFmtId="0" fontId="0" fillId="12" borderId="0" xfId="0" applyFill="1" applyBorder="1"/>
    <xf numFmtId="0" fontId="0" fillId="12" borderId="22" xfId="0" applyFill="1" applyBorder="1"/>
    <xf numFmtId="0" fontId="0" fillId="12" borderId="23" xfId="0" applyFill="1" applyBorder="1"/>
    <xf numFmtId="0" fontId="0" fillId="12" borderId="40" xfId="0" applyFill="1" applyBorder="1"/>
    <xf numFmtId="0" fontId="0" fillId="12" borderId="24" xfId="0" applyFill="1" applyBorder="1"/>
    <xf numFmtId="0" fontId="0" fillId="11" borderId="11" xfId="0" applyFill="1" applyBorder="1" applyAlignment="1" applyProtection="1">
      <alignment horizontal="center"/>
      <protection locked="0"/>
    </xf>
    <xf numFmtId="0" fontId="27" fillId="4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6" borderId="13" xfId="0" applyFont="1" applyFill="1" applyBorder="1"/>
    <xf numFmtId="0" fontId="28" fillId="0" borderId="0" xfId="0" applyFont="1" applyBorder="1" applyAlignment="1">
      <alignment horizontal="center" vertical="center"/>
    </xf>
    <xf numFmtId="0" fontId="0" fillId="20" borderId="20" xfId="0" applyFill="1" applyBorder="1"/>
    <xf numFmtId="0" fontId="0" fillId="20" borderId="43" xfId="0" applyFill="1" applyBorder="1"/>
    <xf numFmtId="0" fontId="0" fillId="20" borderId="21" xfId="0" applyFill="1" applyBorder="1"/>
    <xf numFmtId="0" fontId="0" fillId="20" borderId="39" xfId="0" applyFill="1" applyBorder="1"/>
    <xf numFmtId="0" fontId="0" fillId="20" borderId="39" xfId="0" applyFill="1" applyBorder="1" applyAlignment="1">
      <alignment horizontal="center" vertical="center"/>
    </xf>
    <xf numFmtId="0" fontId="0" fillId="20" borderId="23" xfId="0" applyFill="1" applyBorder="1"/>
    <xf numFmtId="0" fontId="0" fillId="20" borderId="22" xfId="0" applyFill="1" applyBorder="1"/>
    <xf numFmtId="0" fontId="0" fillId="20" borderId="24" xfId="0" applyFill="1" applyBorder="1"/>
    <xf numFmtId="0" fontId="0" fillId="20" borderId="0" xfId="0" applyFill="1" applyBorder="1"/>
    <xf numFmtId="0" fontId="0" fillId="20" borderId="40" xfId="0" applyFill="1" applyBorder="1"/>
    <xf numFmtId="0" fontId="16" fillId="2" borderId="35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4" fillId="18" borderId="0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12" fillId="18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 applyProtection="1">
      <alignment horizontal="center"/>
      <protection locked="0"/>
    </xf>
    <xf numFmtId="0" fontId="0" fillId="11" borderId="19" xfId="0" applyFill="1" applyBorder="1" applyAlignment="1" applyProtection="1">
      <alignment horizontal="center"/>
      <protection locked="0"/>
    </xf>
    <xf numFmtId="0" fontId="0" fillId="11" borderId="4" xfId="0" applyFill="1" applyBorder="1" applyAlignment="1" applyProtection="1">
      <alignment horizontal="center"/>
      <protection locked="0"/>
    </xf>
    <xf numFmtId="0" fontId="0" fillId="11" borderId="5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/>
      <protection locked="0"/>
    </xf>
    <xf numFmtId="0" fontId="4" fillId="9" borderId="12" xfId="0" applyFont="1" applyFill="1" applyBorder="1" applyAlignment="1" applyProtection="1">
      <alignment horizontal="center"/>
      <protection locked="0"/>
    </xf>
    <xf numFmtId="0" fontId="4" fillId="9" borderId="14" xfId="0" applyFont="1" applyFill="1" applyBorder="1" applyAlignment="1" applyProtection="1">
      <alignment horizontal="center"/>
      <protection locked="0"/>
    </xf>
    <xf numFmtId="0" fontId="4" fillId="9" borderId="30" xfId="0" applyFont="1" applyFill="1" applyBorder="1" applyAlignment="1" applyProtection="1">
      <alignment horizontal="center"/>
      <protection locked="0"/>
    </xf>
    <xf numFmtId="0" fontId="4" fillId="9" borderId="31" xfId="0" applyFont="1" applyFill="1" applyBorder="1" applyAlignment="1" applyProtection="1">
      <alignment horizontal="center"/>
      <protection locked="0"/>
    </xf>
    <xf numFmtId="0" fontId="4" fillId="9" borderId="49" xfId="0" applyFont="1" applyFill="1" applyBorder="1" applyAlignment="1" applyProtection="1">
      <alignment horizontal="center"/>
      <protection locked="0"/>
    </xf>
    <xf numFmtId="0" fontId="4" fillId="9" borderId="33" xfId="0" applyFont="1" applyFill="1" applyBorder="1" applyAlignment="1" applyProtection="1">
      <alignment horizontal="center"/>
      <protection locked="0"/>
    </xf>
    <xf numFmtId="0" fontId="20" fillId="6" borderId="0" xfId="0" applyFont="1" applyFill="1" applyBorder="1" applyAlignment="1">
      <alignment horizontal="center" vertical="center"/>
    </xf>
    <xf numFmtId="0" fontId="0" fillId="6" borderId="28" xfId="0" applyFill="1" applyBorder="1" applyAlignment="1" applyProtection="1">
      <alignment horizontal="center"/>
      <protection locked="0"/>
    </xf>
    <xf numFmtId="0" fontId="0" fillId="6" borderId="29" xfId="0" applyFill="1" applyBorder="1" applyAlignment="1" applyProtection="1">
      <alignment horizontal="center"/>
      <protection locked="0"/>
    </xf>
    <xf numFmtId="0" fontId="8" fillId="6" borderId="12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8" fillId="17" borderId="14" xfId="0" applyFont="1" applyFill="1" applyBorder="1" applyAlignment="1">
      <alignment horizontal="left" vertical="center"/>
    </xf>
    <xf numFmtId="0" fontId="0" fillId="0" borderId="14" xfId="0" applyBorder="1"/>
    <xf numFmtId="0" fontId="32" fillId="0" borderId="13" xfId="0" applyFont="1" applyBorder="1"/>
    <xf numFmtId="0" fontId="15" fillId="6" borderId="11" xfId="0" applyFont="1" applyFill="1" applyBorder="1"/>
    <xf numFmtId="0" fontId="15" fillId="0" borderId="13" xfId="0" applyFont="1" applyFill="1" applyBorder="1"/>
    <xf numFmtId="0" fontId="7" fillId="16" borderId="28" xfId="0" applyFont="1" applyFill="1" applyBorder="1" applyAlignment="1">
      <alignment horizontal="center"/>
    </xf>
    <xf numFmtId="0" fontId="7" fillId="16" borderId="29" xfId="0" applyFont="1" applyFill="1" applyBorder="1" applyAlignment="1">
      <alignment horizontal="center"/>
    </xf>
    <xf numFmtId="0" fontId="22" fillId="18" borderId="64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35" fillId="16" borderId="13" xfId="0" applyFont="1" applyFill="1" applyBorder="1" applyAlignment="1">
      <alignment horizontal="center" vertical="center"/>
    </xf>
    <xf numFmtId="0" fontId="35" fillId="4" borderId="14" xfId="0" applyFont="1" applyFill="1" applyBorder="1" applyAlignment="1">
      <alignment horizontal="center" vertical="center"/>
    </xf>
    <xf numFmtId="0" fontId="35" fillId="16" borderId="28" xfId="0" applyFont="1" applyFill="1" applyBorder="1" applyAlignment="1">
      <alignment horizontal="center" vertical="center"/>
    </xf>
    <xf numFmtId="0" fontId="35" fillId="4" borderId="29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0" fontId="46" fillId="0" borderId="0" xfId="0" applyFont="1"/>
    <xf numFmtId="0" fontId="25" fillId="7" borderId="67" xfId="0" applyFont="1" applyFill="1" applyBorder="1" applyAlignment="1">
      <alignment horizontal="center" vertical="center"/>
    </xf>
    <xf numFmtId="0" fontId="25" fillId="7" borderId="68" xfId="0" applyFont="1" applyFill="1" applyBorder="1" applyAlignment="1">
      <alignment horizontal="center" vertical="center"/>
    </xf>
    <xf numFmtId="0" fontId="3" fillId="16" borderId="45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 applyProtection="1">
      <alignment horizontal="center"/>
      <protection locked="0"/>
    </xf>
    <xf numFmtId="0" fontId="34" fillId="7" borderId="69" xfId="0" applyFont="1" applyFill="1" applyBorder="1" applyAlignment="1">
      <alignment horizontal="center" vertical="center"/>
    </xf>
    <xf numFmtId="0" fontId="34" fillId="7" borderId="70" xfId="0" applyFont="1" applyFill="1" applyBorder="1" applyAlignment="1">
      <alignment horizontal="center" vertical="center"/>
    </xf>
    <xf numFmtId="14" fontId="4" fillId="6" borderId="60" xfId="0" applyNumberFormat="1" applyFont="1" applyFill="1" applyBorder="1" applyAlignment="1">
      <alignment horizontal="center" vertical="center"/>
    </xf>
    <xf numFmtId="0" fontId="47" fillId="16" borderId="15" xfId="0" applyFont="1" applyFill="1" applyBorder="1" applyAlignment="1">
      <alignment horizontal="center" vertical="center"/>
    </xf>
    <xf numFmtId="0" fontId="47" fillId="4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4" fillId="6" borderId="26" xfId="0" applyFont="1" applyFill="1" applyBorder="1" applyAlignment="1" applyProtection="1">
      <alignment horizontal="center"/>
      <protection locked="0"/>
    </xf>
    <xf numFmtId="0" fontId="4" fillId="6" borderId="27" xfId="0" applyFont="1" applyFill="1" applyBorder="1" applyAlignment="1" applyProtection="1">
      <alignment horizontal="center"/>
      <protection locked="0"/>
    </xf>
    <xf numFmtId="0" fontId="4" fillId="6" borderId="59" xfId="0" applyFont="1" applyFill="1" applyBorder="1" applyAlignment="1" applyProtection="1">
      <alignment horizontal="center"/>
      <protection locked="0"/>
    </xf>
    <xf numFmtId="0" fontId="0" fillId="6" borderId="59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26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37" fillId="6" borderId="60" xfId="0" applyFont="1" applyFill="1" applyBorder="1" applyAlignment="1">
      <alignment horizontal="center" vertical="center"/>
    </xf>
    <xf numFmtId="0" fontId="24" fillId="6" borderId="6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7" fillId="3" borderId="62" xfId="0" applyFont="1" applyFill="1" applyBorder="1" applyAlignment="1" applyProtection="1">
      <alignment horizontal="center"/>
      <protection locked="0"/>
    </xf>
    <xf numFmtId="0" fontId="7" fillId="3" borderId="63" xfId="0" applyFont="1" applyFill="1" applyBorder="1" applyAlignment="1" applyProtection="1">
      <alignment horizontal="center"/>
      <protection locked="0"/>
    </xf>
    <xf numFmtId="0" fontId="7" fillId="5" borderId="62" xfId="0" applyFont="1" applyFill="1" applyBorder="1" applyAlignment="1" applyProtection="1">
      <alignment horizontal="center"/>
      <protection locked="0"/>
    </xf>
    <xf numFmtId="0" fontId="7" fillId="5" borderId="63" xfId="0" applyFont="1" applyFill="1" applyBorder="1" applyAlignment="1" applyProtection="1">
      <alignment horizontal="center"/>
      <protection locked="0"/>
    </xf>
    <xf numFmtId="0" fontId="7" fillId="21" borderId="62" xfId="0" applyFont="1" applyFill="1" applyBorder="1" applyAlignment="1" applyProtection="1">
      <alignment horizontal="center"/>
      <protection locked="0"/>
    </xf>
    <xf numFmtId="0" fontId="7" fillId="21" borderId="63" xfId="0" applyFont="1" applyFill="1" applyBorder="1" applyAlignment="1" applyProtection="1">
      <alignment horizontal="center"/>
      <protection locked="0"/>
    </xf>
    <xf numFmtId="0" fontId="7" fillId="4" borderId="28" xfId="0" applyFont="1" applyFill="1" applyBorder="1" applyAlignment="1" applyProtection="1">
      <alignment horizontal="center"/>
      <protection locked="0"/>
    </xf>
    <xf numFmtId="0" fontId="7" fillId="4" borderId="29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4" fillId="4" borderId="32" xfId="0" applyFont="1" applyFill="1" applyBorder="1" applyAlignment="1" applyProtection="1">
      <alignment horizontal="center"/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center"/>
      <protection locked="0"/>
    </xf>
    <xf numFmtId="0" fontId="4" fillId="2" borderId="13" xfId="0" applyFont="1" applyFill="1" applyBorder="1" applyAlignment="1" applyProtection="1">
      <alignment horizontal="center"/>
      <protection locked="0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33" xfId="0" applyFill="1" applyBorder="1" applyAlignment="1" applyProtection="1">
      <alignment horizontal="center"/>
      <protection locked="0"/>
    </xf>
    <xf numFmtId="0" fontId="27" fillId="12" borderId="3" xfId="0" applyFont="1" applyFill="1" applyBorder="1" applyAlignment="1">
      <alignment horizontal="center" vertical="center"/>
    </xf>
    <xf numFmtId="0" fontId="0" fillId="6" borderId="31" xfId="0" applyFill="1" applyBorder="1"/>
    <xf numFmtId="0" fontId="4" fillId="6" borderId="48" xfId="0" applyFont="1" applyFill="1" applyBorder="1"/>
    <xf numFmtId="0" fontId="0" fillId="0" borderId="29" xfId="0" applyBorder="1" applyAlignment="1">
      <alignment horizontal="center"/>
    </xf>
    <xf numFmtId="0" fontId="4" fillId="8" borderId="20" xfId="0" applyFont="1" applyFill="1" applyBorder="1" applyAlignment="1">
      <alignment horizontal="center" vertical="center"/>
    </xf>
    <xf numFmtId="0" fontId="4" fillId="8" borderId="44" xfId="0" applyFont="1" applyFill="1" applyBorder="1" applyAlignment="1">
      <alignment horizontal="center" vertical="center"/>
    </xf>
    <xf numFmtId="0" fontId="4" fillId="8" borderId="43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50" fillId="6" borderId="60" xfId="0" applyFont="1" applyFill="1" applyBorder="1" applyAlignment="1">
      <alignment horizontal="center" vertical="center"/>
    </xf>
    <xf numFmtId="0" fontId="52" fillId="6" borderId="6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14" fontId="4" fillId="6" borderId="61" xfId="0" applyNumberFormat="1" applyFont="1" applyFill="1" applyBorder="1" applyAlignment="1">
      <alignment horizontal="center" vertical="center"/>
    </xf>
    <xf numFmtId="14" fontId="4" fillId="6" borderId="13" xfId="0" applyNumberFormat="1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5" fillId="7" borderId="72" xfId="0" applyFont="1" applyFill="1" applyBorder="1" applyAlignment="1">
      <alignment horizontal="center" vertical="center"/>
    </xf>
    <xf numFmtId="0" fontId="25" fillId="7" borderId="70" xfId="0" applyFont="1" applyFill="1" applyBorder="1" applyAlignment="1">
      <alignment horizontal="center" vertical="center"/>
    </xf>
    <xf numFmtId="0" fontId="35" fillId="4" borderId="12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35" fillId="16" borderId="11" xfId="0" applyFont="1" applyFill="1" applyBorder="1" applyAlignment="1">
      <alignment horizontal="center" vertical="center"/>
    </xf>
    <xf numFmtId="0" fontId="4" fillId="9" borderId="29" xfId="0" applyFont="1" applyFill="1" applyBorder="1" applyAlignment="1" applyProtection="1">
      <alignment horizontal="center"/>
      <protection locked="0"/>
    </xf>
    <xf numFmtId="0" fontId="4" fillId="0" borderId="12" xfId="0" applyFont="1" applyBorder="1" applyAlignment="1">
      <alignment horizontal="center"/>
    </xf>
    <xf numFmtId="0" fontId="35" fillId="4" borderId="42" xfId="0" applyFont="1" applyFill="1" applyBorder="1" applyAlignment="1">
      <alignment horizontal="center" vertical="center"/>
    </xf>
    <xf numFmtId="0" fontId="20" fillId="16" borderId="41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 applyProtection="1">
      <alignment horizontal="center"/>
      <protection locked="0"/>
    </xf>
    <xf numFmtId="0" fontId="7" fillId="3" borderId="47" xfId="0" applyFont="1" applyFill="1" applyBorder="1" applyAlignment="1" applyProtection="1">
      <alignment horizontal="center"/>
      <protection locked="0"/>
    </xf>
    <xf numFmtId="0" fontId="7" fillId="5" borderId="46" xfId="0" applyFont="1" applyFill="1" applyBorder="1" applyAlignment="1" applyProtection="1">
      <alignment horizontal="center"/>
      <protection locked="0"/>
    </xf>
    <xf numFmtId="0" fontId="7" fillId="5" borderId="47" xfId="0" applyFont="1" applyFill="1" applyBorder="1" applyAlignment="1" applyProtection="1">
      <alignment horizontal="center"/>
      <protection locked="0"/>
    </xf>
    <xf numFmtId="0" fontId="24" fillId="6" borderId="10" xfId="0" applyFont="1" applyFill="1" applyBorder="1" applyAlignment="1">
      <alignment horizontal="center" vertical="center"/>
    </xf>
    <xf numFmtId="0" fontId="12" fillId="0" borderId="0" xfId="0" applyFont="1"/>
    <xf numFmtId="0" fontId="54" fillId="0" borderId="0" xfId="0" applyFont="1"/>
    <xf numFmtId="0" fontId="56" fillId="5" borderId="28" xfId="0" applyFont="1" applyFill="1" applyBorder="1" applyAlignment="1" applyProtection="1">
      <alignment horizontal="center"/>
      <protection locked="0"/>
    </xf>
    <xf numFmtId="0" fontId="4" fillId="4" borderId="17" xfId="0" applyFont="1" applyFill="1" applyBorder="1" applyAlignment="1">
      <alignment horizontal="center"/>
    </xf>
    <xf numFmtId="14" fontId="21" fillId="4" borderId="19" xfId="0" applyNumberFormat="1" applyFont="1" applyFill="1" applyBorder="1" applyAlignment="1" applyProtection="1">
      <alignment horizontal="center" vertical="center" textRotation="90"/>
      <protection locked="0"/>
    </xf>
    <xf numFmtId="14" fontId="21" fillId="4" borderId="4" xfId="0" applyNumberFormat="1" applyFont="1" applyFill="1" applyBorder="1" applyAlignment="1" applyProtection="1">
      <alignment horizontal="center" vertical="center" textRotation="90"/>
      <protection locked="0"/>
    </xf>
    <xf numFmtId="0" fontId="21" fillId="4" borderId="4" xfId="0" applyFont="1" applyFill="1" applyBorder="1" applyAlignment="1" applyProtection="1">
      <alignment horizontal="center" vertical="center" textRotation="90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4" fillId="4" borderId="19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Alignment="1" applyProtection="1">
      <alignment horizontal="center"/>
      <protection locked="0"/>
    </xf>
    <xf numFmtId="0" fontId="7" fillId="5" borderId="5" xfId="0" applyFont="1" applyFill="1" applyBorder="1" applyAlignment="1" applyProtection="1">
      <alignment horizontal="center"/>
      <protection locked="0"/>
    </xf>
    <xf numFmtId="0" fontId="4" fillId="10" borderId="19" xfId="0" applyFont="1" applyFill="1" applyBorder="1" applyAlignment="1" applyProtection="1">
      <alignment horizontal="center"/>
      <protection locked="0"/>
    </xf>
    <xf numFmtId="0" fontId="4" fillId="10" borderId="4" xfId="0" applyFont="1" applyFill="1" applyBorder="1" applyAlignment="1" applyProtection="1">
      <alignment horizontal="center"/>
      <protection locked="0"/>
    </xf>
    <xf numFmtId="0" fontId="4" fillId="10" borderId="5" xfId="0" applyFont="1" applyFill="1" applyBorder="1" applyAlignment="1" applyProtection="1">
      <alignment horizontal="center"/>
      <protection locked="0"/>
    </xf>
    <xf numFmtId="0" fontId="58" fillId="6" borderId="60" xfId="0" applyFont="1" applyFill="1" applyBorder="1" applyAlignment="1">
      <alignment horizontal="center" vertical="center"/>
    </xf>
    <xf numFmtId="0" fontId="24" fillId="6" borderId="31" xfId="0" applyFont="1" applyFill="1" applyBorder="1" applyAlignment="1">
      <alignment horizontal="center" vertical="center"/>
    </xf>
    <xf numFmtId="0" fontId="24" fillId="6" borderId="49" xfId="0" applyFont="1" applyFill="1" applyBorder="1" applyAlignment="1">
      <alignment horizontal="center" vertical="center"/>
    </xf>
    <xf numFmtId="0" fontId="7" fillId="5" borderId="0" xfId="0" applyFont="1" applyFill="1" applyBorder="1" applyAlignment="1" applyProtection="1">
      <alignment horizontal="center"/>
      <protection locked="0"/>
    </xf>
    <xf numFmtId="0" fontId="4" fillId="10" borderId="0" xfId="0" applyFont="1" applyFill="1" applyBorder="1" applyAlignment="1" applyProtection="1">
      <alignment horizontal="center"/>
      <protection locked="0"/>
    </xf>
    <xf numFmtId="0" fontId="4" fillId="10" borderId="60" xfId="0" applyFont="1" applyFill="1" applyBorder="1" applyAlignment="1" applyProtection="1">
      <alignment horizontal="center"/>
      <protection locked="0"/>
    </xf>
    <xf numFmtId="0" fontId="4" fillId="6" borderId="58" xfId="0" applyFont="1" applyFill="1" applyBorder="1"/>
    <xf numFmtId="0" fontId="51" fillId="6" borderId="61" xfId="0" applyFont="1" applyFill="1" applyBorder="1" applyAlignment="1">
      <alignment horizontal="center" vertical="center"/>
    </xf>
    <xf numFmtId="0" fontId="36" fillId="6" borderId="61" xfId="0" applyFont="1" applyFill="1" applyBorder="1" applyAlignment="1">
      <alignment horizontal="center" vertical="center"/>
    </xf>
    <xf numFmtId="0" fontId="37" fillId="6" borderId="3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49" fillId="6" borderId="60" xfId="0" applyFont="1" applyFill="1" applyBorder="1" applyAlignment="1">
      <alignment horizontal="center" vertical="center"/>
    </xf>
    <xf numFmtId="0" fontId="36" fillId="6" borderId="60" xfId="0" applyFont="1" applyFill="1" applyBorder="1" applyAlignment="1">
      <alignment horizontal="center" vertical="center"/>
    </xf>
    <xf numFmtId="0" fontId="37" fillId="6" borderId="31" xfId="0" applyFont="1" applyFill="1" applyBorder="1" applyAlignment="1">
      <alignment horizontal="center" vertical="center"/>
    </xf>
    <xf numFmtId="0" fontId="51" fillId="6" borderId="25" xfId="0" applyFont="1" applyFill="1" applyBorder="1" applyAlignment="1">
      <alignment horizontal="center" vertical="center"/>
    </xf>
    <xf numFmtId="0" fontId="36" fillId="6" borderId="25" xfId="0" applyFont="1" applyFill="1" applyBorder="1" applyAlignment="1">
      <alignment horizontal="center" vertical="center"/>
    </xf>
    <xf numFmtId="0" fontId="20" fillId="6" borderId="41" xfId="0" applyFont="1" applyFill="1" applyBorder="1" applyAlignment="1">
      <alignment horizontal="center" vertical="center"/>
    </xf>
    <xf numFmtId="0" fontId="20" fillId="6" borderId="42" xfId="0" applyFont="1" applyFill="1" applyBorder="1" applyAlignment="1">
      <alignment horizontal="center" vertical="center"/>
    </xf>
    <xf numFmtId="0" fontId="20" fillId="6" borderId="26" xfId="0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/>
    </xf>
    <xf numFmtId="0" fontId="51" fillId="6" borderId="60" xfId="0" applyFont="1" applyFill="1" applyBorder="1" applyAlignment="1">
      <alignment horizontal="center" vertical="center"/>
    </xf>
    <xf numFmtId="0" fontId="30" fillId="6" borderId="31" xfId="0" applyFont="1" applyFill="1" applyBorder="1" applyAlignment="1">
      <alignment horizontal="center" vertical="center"/>
    </xf>
    <xf numFmtId="0" fontId="57" fillId="6" borderId="31" xfId="0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47" fillId="4" borderId="18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16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center" vertical="center"/>
    </xf>
    <xf numFmtId="0" fontId="14" fillId="16" borderId="41" xfId="0" applyFont="1" applyFill="1" applyBorder="1" applyAlignment="1">
      <alignment horizontal="center" vertical="center"/>
    </xf>
    <xf numFmtId="0" fontId="56" fillId="5" borderId="63" xfId="0" applyFont="1" applyFill="1" applyBorder="1" applyAlignment="1" applyProtection="1">
      <alignment horizontal="center"/>
      <protection locked="0"/>
    </xf>
    <xf numFmtId="0" fontId="59" fillId="0" borderId="0" xfId="0" applyFont="1"/>
    <xf numFmtId="16" fontId="0" fillId="0" borderId="0" xfId="0" applyNumberFormat="1"/>
    <xf numFmtId="0" fontId="35" fillId="5" borderId="1" xfId="0" applyFont="1" applyFill="1" applyBorder="1" applyAlignment="1">
      <alignment horizontal="center" vertical="center"/>
    </xf>
    <xf numFmtId="0" fontId="35" fillId="16" borderId="3" xfId="0" applyFont="1" applyFill="1" applyBorder="1" applyAlignment="1">
      <alignment horizontal="center" vertical="center"/>
    </xf>
    <xf numFmtId="0" fontId="47" fillId="5" borderId="60" xfId="0" applyFont="1" applyFill="1" applyBorder="1" applyAlignment="1">
      <alignment horizontal="center" vertical="center"/>
    </xf>
    <xf numFmtId="0" fontId="30" fillId="6" borderId="60" xfId="0" applyFont="1" applyFill="1" applyBorder="1" applyAlignment="1">
      <alignment horizontal="center" vertical="center"/>
    </xf>
    <xf numFmtId="0" fontId="45" fillId="6" borderId="60" xfId="0" applyFont="1" applyFill="1" applyBorder="1" applyAlignment="1">
      <alignment horizontal="center" vertical="center"/>
    </xf>
    <xf numFmtId="0" fontId="47" fillId="5" borderId="61" xfId="0" applyFont="1" applyFill="1" applyBorder="1" applyAlignment="1">
      <alignment horizontal="center" vertical="center"/>
    </xf>
    <xf numFmtId="0" fontId="24" fillId="6" borderId="61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14" fontId="4" fillId="6" borderId="65" xfId="0" applyNumberFormat="1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37" fillId="6" borderId="65" xfId="0" applyFont="1" applyFill="1" applyBorder="1" applyAlignment="1">
      <alignment horizontal="center" vertical="center"/>
    </xf>
    <xf numFmtId="14" fontId="4" fillId="6" borderId="64" xfId="0" applyNumberFormat="1" applyFont="1" applyFill="1" applyBorder="1" applyAlignment="1">
      <alignment horizontal="center" vertical="center"/>
    </xf>
    <xf numFmtId="0" fontId="47" fillId="5" borderId="64" xfId="0" applyFont="1" applyFill="1" applyBorder="1" applyAlignment="1">
      <alignment horizontal="center" vertical="center"/>
    </xf>
    <xf numFmtId="0" fontId="37" fillId="6" borderId="64" xfId="0" applyFont="1" applyFill="1" applyBorder="1" applyAlignment="1">
      <alignment horizontal="center" vertical="center"/>
    </xf>
    <xf numFmtId="14" fontId="4" fillId="6" borderId="25" xfId="0" applyNumberFormat="1" applyFont="1" applyFill="1" applyBorder="1" applyAlignment="1">
      <alignment horizontal="center" vertical="center"/>
    </xf>
    <xf numFmtId="0" fontId="25" fillId="4" borderId="61" xfId="0" applyFont="1" applyFill="1" applyBorder="1" applyAlignment="1">
      <alignment horizontal="center" vertical="center"/>
    </xf>
    <xf numFmtId="0" fontId="47" fillId="5" borderId="65" xfId="0" applyFont="1" applyFill="1" applyBorder="1" applyAlignment="1">
      <alignment horizontal="center" vertical="center"/>
    </xf>
    <xf numFmtId="0" fontId="24" fillId="6" borderId="65" xfId="0" applyFont="1" applyFill="1" applyBorder="1" applyAlignment="1">
      <alignment horizontal="center" vertical="center"/>
    </xf>
    <xf numFmtId="0" fontId="14" fillId="27" borderId="61" xfId="0" applyFont="1" applyFill="1" applyBorder="1" applyAlignment="1">
      <alignment horizontal="center" vertical="center"/>
    </xf>
    <xf numFmtId="0" fontId="31" fillId="2" borderId="64" xfId="0" applyFont="1" applyFill="1" applyBorder="1" applyAlignment="1">
      <alignment horizontal="center" vertical="center"/>
    </xf>
    <xf numFmtId="0" fontId="14" fillId="16" borderId="61" xfId="0" applyFont="1" applyFill="1" applyBorder="1" applyAlignment="1">
      <alignment horizontal="center" vertical="center"/>
    </xf>
    <xf numFmtId="0" fontId="60" fillId="31" borderId="65" xfId="0" applyFont="1" applyFill="1" applyBorder="1" applyAlignment="1">
      <alignment horizontal="center" vertical="center"/>
    </xf>
    <xf numFmtId="0" fontId="14" fillId="6" borderId="60" xfId="0" applyFont="1" applyFill="1" applyBorder="1" applyAlignment="1">
      <alignment horizontal="center" vertical="center"/>
    </xf>
    <xf numFmtId="0" fontId="61" fillId="6" borderId="60" xfId="0" applyFont="1" applyFill="1" applyBorder="1" applyAlignment="1">
      <alignment horizontal="center" vertical="center"/>
    </xf>
    <xf numFmtId="0" fontId="60" fillId="6" borderId="60" xfId="0" applyFont="1" applyFill="1" applyBorder="1" applyAlignment="1">
      <alignment horizontal="center" vertical="center"/>
    </xf>
    <xf numFmtId="0" fontId="62" fillId="6" borderId="65" xfId="0" applyFont="1" applyFill="1" applyBorder="1" applyAlignment="1">
      <alignment horizontal="center" vertical="center"/>
    </xf>
    <xf numFmtId="0" fontId="22" fillId="0" borderId="13" xfId="0" applyFont="1" applyBorder="1"/>
    <xf numFmtId="0" fontId="4" fillId="0" borderId="32" xfId="0" applyFont="1" applyBorder="1"/>
    <xf numFmtId="0" fontId="39" fillId="0" borderId="26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0" fillId="7" borderId="58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5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16" borderId="60" xfId="0" applyFill="1" applyBorder="1"/>
    <xf numFmtId="0" fontId="0" fillId="4" borderId="60" xfId="0" applyFill="1" applyBorder="1"/>
    <xf numFmtId="0" fontId="0" fillId="2" borderId="60" xfId="0" applyFill="1" applyBorder="1"/>
    <xf numFmtId="0" fontId="4" fillId="6" borderId="51" xfId="0" applyFont="1" applyFill="1" applyBorder="1"/>
    <xf numFmtId="0" fontId="8" fillId="6" borderId="29" xfId="0" applyFont="1" applyFill="1" applyBorder="1" applyAlignment="1">
      <alignment horizontal="left" vertical="center"/>
    </xf>
    <xf numFmtId="0" fontId="25" fillId="12" borderId="60" xfId="0" applyFont="1" applyFill="1" applyBorder="1" applyAlignment="1">
      <alignment horizontal="center" vertical="center"/>
    </xf>
    <xf numFmtId="0" fontId="14" fillId="22" borderId="60" xfId="0" applyFont="1" applyFill="1" applyBorder="1" applyAlignment="1">
      <alignment horizontal="center" vertical="center"/>
    </xf>
    <xf numFmtId="0" fontId="25" fillId="16" borderId="61" xfId="0" applyFont="1" applyFill="1" applyBorder="1" applyAlignment="1">
      <alignment horizontal="center" vertical="center"/>
    </xf>
    <xf numFmtId="0" fontId="14" fillId="4" borderId="61" xfId="0" applyFont="1" applyFill="1" applyBorder="1" applyAlignment="1">
      <alignment horizontal="center" vertical="center"/>
    </xf>
    <xf numFmtId="14" fontId="4" fillId="6" borderId="80" xfId="0" applyNumberFormat="1" applyFont="1" applyFill="1" applyBorder="1" applyAlignment="1">
      <alignment horizontal="center" vertical="center"/>
    </xf>
    <xf numFmtId="0" fontId="25" fillId="12" borderId="65" xfId="0" applyFont="1" applyFill="1" applyBorder="1" applyAlignment="1">
      <alignment horizontal="center" vertical="center"/>
    </xf>
    <xf numFmtId="0" fontId="40" fillId="16" borderId="65" xfId="0" applyFont="1" applyFill="1" applyBorder="1" applyAlignment="1">
      <alignment horizontal="center" vertical="center"/>
    </xf>
    <xf numFmtId="0" fontId="14" fillId="32" borderId="6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0" borderId="81" xfId="0" applyFont="1" applyBorder="1"/>
    <xf numFmtId="0" fontId="0" fillId="0" borderId="82" xfId="0" applyBorder="1"/>
    <xf numFmtId="0" fontId="4" fillId="6" borderId="11" xfId="0" applyFont="1" applyFill="1" applyBorder="1"/>
    <xf numFmtId="0" fontId="22" fillId="6" borderId="13" xfId="0" applyFont="1" applyFill="1" applyBorder="1"/>
    <xf numFmtId="0" fontId="4" fillId="6" borderId="13" xfId="0" applyFont="1" applyFill="1" applyBorder="1"/>
    <xf numFmtId="0" fontId="58" fillId="6" borderId="31" xfId="0" applyFont="1" applyFill="1" applyBorder="1" applyAlignment="1">
      <alignment horizontal="center" vertical="center"/>
    </xf>
    <xf numFmtId="0" fontId="25" fillId="6" borderId="31" xfId="0" applyFont="1" applyFill="1" applyBorder="1" applyAlignment="1">
      <alignment horizontal="center" vertical="center"/>
    </xf>
    <xf numFmtId="0" fontId="20" fillId="6" borderId="48" xfId="0" applyFont="1" applyFill="1" applyBorder="1" applyAlignment="1">
      <alignment horizontal="center" vertical="center"/>
    </xf>
    <xf numFmtId="0" fontId="37" fillId="6" borderId="53" xfId="0" applyFont="1" applyFill="1" applyBorder="1" applyAlignment="1">
      <alignment horizontal="center" vertical="center"/>
    </xf>
    <xf numFmtId="14" fontId="4" fillId="6" borderId="35" xfId="0" applyNumberFormat="1" applyFont="1" applyFill="1" applyBorder="1" applyAlignment="1">
      <alignment horizontal="center" vertical="center"/>
    </xf>
    <xf numFmtId="0" fontId="23" fillId="30" borderId="64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25" fillId="12" borderId="61" xfId="0" applyFont="1" applyFill="1" applyBorder="1" applyAlignment="1">
      <alignment horizontal="center" vertical="center"/>
    </xf>
    <xf numFmtId="0" fontId="39" fillId="6" borderId="18" xfId="0" applyFont="1" applyFill="1" applyBorder="1" applyAlignment="1" applyProtection="1">
      <protection locked="0"/>
    </xf>
    <xf numFmtId="0" fontId="39" fillId="6" borderId="29" xfId="0" applyFont="1" applyFill="1" applyBorder="1" applyAlignment="1" applyProtection="1">
      <protection locked="0"/>
    </xf>
    <xf numFmtId="0" fontId="0" fillId="19" borderId="0" xfId="0" applyFill="1"/>
    <xf numFmtId="0" fontId="5" fillId="19" borderId="0" xfId="0" applyFont="1" applyFill="1"/>
    <xf numFmtId="0" fontId="23" fillId="19" borderId="0" xfId="0" applyFont="1" applyFill="1"/>
    <xf numFmtId="0" fontId="8" fillId="19" borderId="0" xfId="0" applyFont="1" applyFill="1"/>
    <xf numFmtId="0" fontId="0" fillId="19" borderId="0" xfId="0" applyFill="1" applyBorder="1"/>
    <xf numFmtId="49" fontId="0" fillId="19" borderId="0" xfId="0" applyNumberFormat="1" applyFill="1" applyAlignment="1">
      <alignment horizontal="center" vertical="center"/>
    </xf>
    <xf numFmtId="0" fontId="0" fillId="6" borderId="60" xfId="0" applyFill="1" applyBorder="1"/>
    <xf numFmtId="0" fontId="0" fillId="6" borderId="60" xfId="0" applyFill="1" applyBorder="1" applyAlignment="1">
      <alignment horizontal="center" vertical="center"/>
    </xf>
    <xf numFmtId="0" fontId="4" fillId="6" borderId="60" xfId="0" applyFont="1" applyFill="1" applyBorder="1" applyAlignment="1">
      <alignment horizontal="center" vertical="center"/>
    </xf>
    <xf numFmtId="1" fontId="4" fillId="6" borderId="32" xfId="0" applyNumberFormat="1" applyFont="1" applyFill="1" applyBorder="1" applyAlignment="1">
      <alignment horizontal="center" vertical="center"/>
    </xf>
    <xf numFmtId="1" fontId="0" fillId="6" borderId="25" xfId="0" applyNumberFormat="1" applyFill="1" applyBorder="1" applyAlignment="1">
      <alignment horizontal="center" vertical="center"/>
    </xf>
    <xf numFmtId="1" fontId="0" fillId="6" borderId="49" xfId="0" applyNumberFormat="1" applyFill="1" applyBorder="1" applyAlignment="1">
      <alignment horizontal="center" vertical="center"/>
    </xf>
    <xf numFmtId="1" fontId="4" fillId="6" borderId="13" xfId="0" applyNumberFormat="1" applyFont="1" applyFill="1" applyBorder="1" applyAlignment="1">
      <alignment horizontal="center" vertical="center"/>
    </xf>
    <xf numFmtId="1" fontId="0" fillId="6" borderId="60" xfId="0" applyNumberFormat="1" applyFill="1" applyBorder="1" applyAlignment="1">
      <alignment horizontal="center" vertical="center"/>
    </xf>
    <xf numFmtId="1" fontId="0" fillId="6" borderId="31" xfId="0" applyNumberFormat="1" applyFill="1" applyBorder="1" applyAlignment="1">
      <alignment horizontal="center" vertical="center"/>
    </xf>
    <xf numFmtId="1" fontId="4" fillId="6" borderId="28" xfId="0" applyNumberFormat="1" applyFont="1" applyFill="1" applyBorder="1" applyAlignment="1">
      <alignment horizontal="center" vertical="center"/>
    </xf>
    <xf numFmtId="1" fontId="0" fillId="6" borderId="65" xfId="0" applyNumberFormat="1" applyFill="1" applyBorder="1" applyAlignment="1">
      <alignment horizontal="center" vertical="center"/>
    </xf>
    <xf numFmtId="1" fontId="0" fillId="6" borderId="34" xfId="0" applyNumberFormat="1" applyFill="1" applyBorder="1" applyAlignment="1">
      <alignment horizontal="center" vertical="center"/>
    </xf>
    <xf numFmtId="0" fontId="65" fillId="6" borderId="2" xfId="0" applyFont="1" applyFill="1" applyBorder="1"/>
    <xf numFmtId="0" fontId="66" fillId="6" borderId="1" xfId="0" applyFont="1" applyFill="1" applyBorder="1"/>
    <xf numFmtId="0" fontId="66" fillId="6" borderId="3" xfId="0" applyFont="1" applyFill="1" applyBorder="1"/>
    <xf numFmtId="1" fontId="67" fillId="6" borderId="77" xfId="0" applyNumberFormat="1" applyFont="1" applyFill="1" applyBorder="1" applyAlignment="1">
      <alignment horizontal="center" vertical="center"/>
    </xf>
    <xf numFmtId="1" fontId="67" fillId="6" borderId="1" xfId="0" applyNumberFormat="1" applyFont="1" applyFill="1" applyBorder="1" applyAlignment="1">
      <alignment horizontal="center" vertical="center"/>
    </xf>
    <xf numFmtId="1" fontId="67" fillId="6" borderId="3" xfId="0" applyNumberFormat="1" applyFont="1" applyFill="1" applyBorder="1" applyAlignment="1">
      <alignment horizontal="center" vertical="center"/>
    </xf>
    <xf numFmtId="0" fontId="4" fillId="2" borderId="60" xfId="0" applyFont="1" applyFill="1" applyBorder="1"/>
    <xf numFmtId="0" fontId="0" fillId="6" borderId="60" xfId="0" applyFont="1" applyFill="1" applyBorder="1"/>
    <xf numFmtId="0" fontId="66" fillId="2" borderId="1" xfId="0" applyFont="1" applyFill="1" applyBorder="1"/>
    <xf numFmtId="0" fontId="11" fillId="19" borderId="0" xfId="0" applyFont="1" applyFill="1"/>
    <xf numFmtId="0" fontId="0" fillId="0" borderId="0" xfId="0" applyAlignment="1">
      <alignment horizontal="center" vertical="center"/>
    </xf>
    <xf numFmtId="0" fontId="4" fillId="6" borderId="60" xfId="0" applyFont="1" applyFill="1" applyBorder="1"/>
    <xf numFmtId="0" fontId="25" fillId="33" borderId="60" xfId="0" applyFont="1" applyFill="1" applyBorder="1" applyAlignment="1">
      <alignment horizontal="center" vertical="center"/>
    </xf>
    <xf numFmtId="0" fontId="68" fillId="19" borderId="0" xfId="1" applyFill="1" applyAlignment="1" applyProtection="1"/>
    <xf numFmtId="0" fontId="68" fillId="0" borderId="0" xfId="1" quotePrefix="1" applyAlignment="1" applyProtection="1"/>
    <xf numFmtId="0" fontId="68" fillId="0" borderId="0" xfId="1" applyAlignment="1" applyProtection="1"/>
    <xf numFmtId="0" fontId="68" fillId="6" borderId="0" xfId="1" quotePrefix="1" applyFill="1" applyBorder="1" applyAlignment="1" applyProtection="1">
      <alignment horizontal="center"/>
      <protection locked="0"/>
    </xf>
    <xf numFmtId="0" fontId="68" fillId="6" borderId="0" xfId="1" applyFill="1" applyBorder="1" applyAlignment="1" applyProtection="1">
      <alignment horizontal="center"/>
      <protection locked="0"/>
    </xf>
    <xf numFmtId="0" fontId="68" fillId="19" borderId="0" xfId="1" quotePrefix="1" applyFill="1" applyAlignment="1" applyProtection="1"/>
    <xf numFmtId="0" fontId="68" fillId="6" borderId="0" xfId="1" applyFill="1" applyBorder="1" applyAlignment="1" applyProtection="1">
      <alignment horizontal="center" vertical="center"/>
    </xf>
    <xf numFmtId="0" fontId="4" fillId="6" borderId="60" xfId="0" applyFont="1" applyFill="1" applyBorder="1" applyAlignment="1">
      <alignment horizontal="center"/>
    </xf>
    <xf numFmtId="0" fontId="69" fillId="6" borderId="11" xfId="0" applyFont="1" applyFill="1" applyBorder="1"/>
    <xf numFmtId="0" fontId="4" fillId="6" borderId="12" xfId="0" applyFont="1" applyFill="1" applyBorder="1" applyAlignment="1">
      <alignment horizontal="center" vertical="center"/>
    </xf>
    <xf numFmtId="0" fontId="69" fillId="6" borderId="13" xfId="0" applyFont="1" applyFill="1" applyBorder="1"/>
    <xf numFmtId="0" fontId="4" fillId="6" borderId="14" xfId="0" applyFont="1" applyFill="1" applyBorder="1" applyAlignment="1">
      <alignment horizontal="center"/>
    </xf>
    <xf numFmtId="0" fontId="69" fillId="6" borderId="28" xfId="0" applyFont="1" applyFill="1" applyBorder="1"/>
    <xf numFmtId="0" fontId="4" fillId="6" borderId="29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69" fillId="3" borderId="13" xfId="0" applyFont="1" applyFill="1" applyBorder="1"/>
    <xf numFmtId="0" fontId="4" fillId="3" borderId="14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16" borderId="60" xfId="0" applyFont="1" applyFill="1" applyBorder="1" applyAlignment="1">
      <alignment horizontal="center"/>
    </xf>
    <xf numFmtId="0" fontId="22" fillId="6" borderId="11" xfId="0" applyFont="1" applyFill="1" applyBorder="1"/>
    <xf numFmtId="0" fontId="22" fillId="3" borderId="13" xfId="0" applyFont="1" applyFill="1" applyBorder="1"/>
    <xf numFmtId="0" fontId="22" fillId="2" borderId="13" xfId="0" applyFont="1" applyFill="1" applyBorder="1"/>
    <xf numFmtId="0" fontId="22" fillId="6" borderId="28" xfId="0" applyFont="1" applyFill="1" applyBorder="1"/>
    <xf numFmtId="0" fontId="4" fillId="3" borderId="13" xfId="0" applyFont="1" applyFill="1" applyBorder="1"/>
    <xf numFmtId="0" fontId="4" fillId="2" borderId="13" xfId="0" applyFont="1" applyFill="1" applyBorder="1"/>
    <xf numFmtId="0" fontId="4" fillId="4" borderId="13" xfId="0" applyFont="1" applyFill="1" applyBorder="1"/>
    <xf numFmtId="0" fontId="4" fillId="6" borderId="28" xfId="0" applyFont="1" applyFill="1" applyBorder="1"/>
    <xf numFmtId="0" fontId="4" fillId="16" borderId="60" xfId="0" applyFont="1" applyFill="1" applyBorder="1"/>
    <xf numFmtId="0" fontId="71" fillId="10" borderId="11" xfId="0" applyFont="1" applyFill="1" applyBorder="1" applyAlignment="1">
      <alignment horizontal="center" vertical="center"/>
    </xf>
    <xf numFmtId="0" fontId="71" fillId="3" borderId="61" xfId="0" applyFont="1" applyFill="1" applyBorder="1" applyAlignment="1">
      <alignment horizontal="center" vertical="center"/>
    </xf>
    <xf numFmtId="0" fontId="71" fillId="13" borderId="61" xfId="0" applyFont="1" applyFill="1" applyBorder="1" applyAlignment="1">
      <alignment horizontal="center" vertical="center"/>
    </xf>
    <xf numFmtId="0" fontId="71" fillId="19" borderId="61" xfId="0" applyFont="1" applyFill="1" applyBorder="1" applyAlignment="1">
      <alignment horizontal="center" vertical="center"/>
    </xf>
    <xf numFmtId="0" fontId="71" fillId="5" borderId="61" xfId="0" applyFont="1" applyFill="1" applyBorder="1" applyAlignment="1">
      <alignment horizontal="center" vertical="center"/>
    </xf>
    <xf numFmtId="0" fontId="72" fillId="16" borderId="61" xfId="0" applyFont="1" applyFill="1" applyBorder="1" applyAlignment="1">
      <alignment horizontal="center" vertical="center"/>
    </xf>
    <xf numFmtId="0" fontId="72" fillId="4" borderId="12" xfId="0" applyFont="1" applyFill="1" applyBorder="1" applyAlignment="1">
      <alignment horizontal="center" vertical="center"/>
    </xf>
    <xf numFmtId="0" fontId="71" fillId="10" borderId="13" xfId="0" applyFont="1" applyFill="1" applyBorder="1" applyAlignment="1">
      <alignment horizontal="center" vertical="center"/>
    </xf>
    <xf numFmtId="0" fontId="71" fillId="3" borderId="60" xfId="0" applyFont="1" applyFill="1" applyBorder="1" applyAlignment="1">
      <alignment horizontal="center" vertical="center"/>
    </xf>
    <xf numFmtId="0" fontId="71" fillId="13" borderId="60" xfId="0" applyFont="1" applyFill="1" applyBorder="1" applyAlignment="1">
      <alignment horizontal="center" vertical="center"/>
    </xf>
    <xf numFmtId="0" fontId="71" fillId="19" borderId="60" xfId="0" applyFont="1" applyFill="1" applyBorder="1" applyAlignment="1">
      <alignment horizontal="center" vertical="center"/>
    </xf>
    <xf numFmtId="0" fontId="71" fillId="5" borderId="60" xfId="0" applyFont="1" applyFill="1" applyBorder="1" applyAlignment="1">
      <alignment horizontal="center" vertical="center"/>
    </xf>
    <xf numFmtId="0" fontId="72" fillId="16" borderId="60" xfId="0" applyFont="1" applyFill="1" applyBorder="1" applyAlignment="1">
      <alignment horizontal="center" vertical="center"/>
    </xf>
    <xf numFmtId="0" fontId="72" fillId="4" borderId="14" xfId="0" applyFont="1" applyFill="1" applyBorder="1" applyAlignment="1">
      <alignment horizontal="center" vertical="center"/>
    </xf>
    <xf numFmtId="0" fontId="71" fillId="10" borderId="28" xfId="0" applyFont="1" applyFill="1" applyBorder="1" applyAlignment="1">
      <alignment horizontal="center" vertical="center"/>
    </xf>
    <xf numFmtId="0" fontId="71" fillId="3" borderId="65" xfId="0" applyFont="1" applyFill="1" applyBorder="1" applyAlignment="1">
      <alignment horizontal="center" vertical="center"/>
    </xf>
    <xf numFmtId="0" fontId="71" fillId="13" borderId="65" xfId="0" applyFont="1" applyFill="1" applyBorder="1" applyAlignment="1">
      <alignment horizontal="center" vertical="center"/>
    </xf>
    <xf numFmtId="0" fontId="71" fillId="19" borderId="65" xfId="0" applyFont="1" applyFill="1" applyBorder="1" applyAlignment="1">
      <alignment horizontal="center" vertical="center"/>
    </xf>
    <xf numFmtId="0" fontId="71" fillId="5" borderId="65" xfId="0" applyFont="1" applyFill="1" applyBorder="1" applyAlignment="1">
      <alignment horizontal="center" vertical="center"/>
    </xf>
    <xf numFmtId="0" fontId="72" fillId="16" borderId="65" xfId="0" applyFont="1" applyFill="1" applyBorder="1" applyAlignment="1">
      <alignment horizontal="center" vertical="center"/>
    </xf>
    <xf numFmtId="0" fontId="72" fillId="4" borderId="29" xfId="0" applyFont="1" applyFill="1" applyBorder="1" applyAlignment="1">
      <alignment horizontal="center" vertical="center"/>
    </xf>
    <xf numFmtId="0" fontId="71" fillId="10" borderId="73" xfId="0" applyFont="1" applyFill="1" applyBorder="1" applyAlignment="1">
      <alignment horizontal="center" vertical="center"/>
    </xf>
    <xf numFmtId="0" fontId="71" fillId="3" borderId="74" xfId="0" applyFont="1" applyFill="1" applyBorder="1" applyAlignment="1">
      <alignment horizontal="center" vertical="center"/>
    </xf>
    <xf numFmtId="0" fontId="71" fillId="13" borderId="74" xfId="0" applyFont="1" applyFill="1" applyBorder="1" applyAlignment="1">
      <alignment horizontal="center" vertical="center"/>
    </xf>
    <xf numFmtId="0" fontId="71" fillId="19" borderId="74" xfId="0" applyFont="1" applyFill="1" applyBorder="1" applyAlignment="1">
      <alignment horizontal="center" vertical="center"/>
    </xf>
    <xf numFmtId="0" fontId="73" fillId="5" borderId="75" xfId="0" applyFont="1" applyFill="1" applyBorder="1" applyAlignment="1">
      <alignment horizontal="center" vertical="center"/>
    </xf>
    <xf numFmtId="0" fontId="72" fillId="16" borderId="73" xfId="0" applyFont="1" applyFill="1" applyBorder="1" applyAlignment="1">
      <alignment horizontal="center" vertical="center"/>
    </xf>
    <xf numFmtId="0" fontId="72" fillId="4" borderId="76" xfId="0" applyFont="1" applyFill="1" applyBorder="1" applyAlignment="1">
      <alignment horizontal="center" vertical="center"/>
    </xf>
    <xf numFmtId="0" fontId="74" fillId="7" borderId="2" xfId="0" applyFont="1" applyFill="1" applyBorder="1" applyAlignment="1">
      <alignment horizontal="center" vertical="center"/>
    </xf>
    <xf numFmtId="0" fontId="4" fillId="6" borderId="54" xfId="0" applyFont="1" applyFill="1" applyBorder="1"/>
    <xf numFmtId="0" fontId="2" fillId="17" borderId="48" xfId="0" applyFont="1" applyFill="1" applyBorder="1" applyAlignment="1">
      <alignment horizontal="left" vertical="center"/>
    </xf>
    <xf numFmtId="0" fontId="0" fillId="6" borderId="55" xfId="0" applyFill="1" applyBorder="1"/>
    <xf numFmtId="0" fontId="21" fillId="6" borderId="31" xfId="0" applyFont="1" applyFill="1" applyBorder="1" applyAlignment="1">
      <alignment horizontal="left" vertical="center"/>
    </xf>
    <xf numFmtId="0" fontId="45" fillId="21" borderId="64" xfId="0" applyFont="1" applyFill="1" applyBorder="1" applyAlignment="1">
      <alignment horizontal="center" vertical="center"/>
    </xf>
    <xf numFmtId="0" fontId="25" fillId="33" borderId="61" xfId="0" applyFont="1" applyFill="1" applyBorder="1" applyAlignment="1">
      <alignment horizontal="center" vertical="center"/>
    </xf>
    <xf numFmtId="0" fontId="14" fillId="4" borderId="83" xfId="0" applyFont="1" applyFill="1" applyBorder="1" applyAlignment="1">
      <alignment horizontal="center" vertical="center"/>
    </xf>
    <xf numFmtId="0" fontId="37" fillId="6" borderId="83" xfId="0" applyFont="1" applyFill="1" applyBorder="1" applyAlignment="1">
      <alignment horizontal="center" vertical="center"/>
    </xf>
    <xf numFmtId="0" fontId="25" fillId="33" borderId="65" xfId="0" applyFont="1" applyFill="1" applyBorder="1" applyAlignment="1">
      <alignment horizontal="center" vertical="center"/>
    </xf>
    <xf numFmtId="0" fontId="14" fillId="22" borderId="65" xfId="0" applyFont="1" applyFill="1" applyBorder="1" applyAlignment="1">
      <alignment horizontal="center" vertical="center"/>
    </xf>
    <xf numFmtId="0" fontId="34" fillId="33" borderId="60" xfId="0" applyFont="1" applyFill="1" applyBorder="1" applyAlignment="1">
      <alignment horizontal="center" vertical="center"/>
    </xf>
    <xf numFmtId="0" fontId="34" fillId="12" borderId="60" xfId="0" applyFont="1" applyFill="1" applyBorder="1" applyAlignment="1">
      <alignment horizontal="center" vertical="center"/>
    </xf>
    <xf numFmtId="0" fontId="22" fillId="30" borderId="64" xfId="0" applyFont="1" applyFill="1" applyBorder="1" applyAlignment="1">
      <alignment horizontal="center" vertical="center"/>
    </xf>
    <xf numFmtId="0" fontId="34" fillId="16" borderId="61" xfId="0" applyFont="1" applyFill="1" applyBorder="1" applyAlignment="1">
      <alignment horizontal="center" vertical="center"/>
    </xf>
    <xf numFmtId="0" fontId="34" fillId="4" borderId="61" xfId="0" applyFont="1" applyFill="1" applyBorder="1" applyAlignment="1">
      <alignment horizontal="center" vertical="center"/>
    </xf>
    <xf numFmtId="0" fontId="34" fillId="4" borderId="18" xfId="0" applyFont="1" applyFill="1" applyBorder="1" applyAlignment="1">
      <alignment horizontal="center" vertical="center"/>
    </xf>
    <xf numFmtId="0" fontId="34" fillId="5" borderId="60" xfId="0" applyFont="1" applyFill="1" applyBorder="1" applyAlignment="1">
      <alignment horizontal="center" vertical="center"/>
    </xf>
    <xf numFmtId="0" fontId="63" fillId="6" borderId="30" xfId="0" applyFont="1" applyFill="1" applyBorder="1"/>
    <xf numFmtId="0" fontId="63" fillId="6" borderId="31" xfId="0" applyFont="1" applyFill="1" applyBorder="1"/>
    <xf numFmtId="0" fontId="63" fillId="6" borderId="34" xfId="0" applyFont="1" applyFill="1" applyBorder="1"/>
    <xf numFmtId="0" fontId="2" fillId="17" borderId="11" xfId="0" applyFont="1" applyFill="1" applyBorder="1" applyAlignment="1">
      <alignment horizontal="left" vertical="center"/>
    </xf>
    <xf numFmtId="0" fontId="2" fillId="17" borderId="13" xfId="0" applyFont="1" applyFill="1" applyBorder="1" applyAlignment="1">
      <alignment horizontal="left" vertical="center"/>
    </xf>
    <xf numFmtId="0" fontId="2" fillId="17" borderId="28" xfId="0" applyFont="1" applyFill="1" applyBorder="1" applyAlignment="1">
      <alignment horizontal="left" vertical="center"/>
    </xf>
    <xf numFmtId="0" fontId="63" fillId="0" borderId="12" xfId="0" applyFont="1" applyBorder="1"/>
    <xf numFmtId="0" fontId="63" fillId="0" borderId="14" xfId="0" applyFont="1" applyBorder="1"/>
    <xf numFmtId="0" fontId="63" fillId="0" borderId="33" xfId="0" applyFont="1" applyBorder="1"/>
    <xf numFmtId="0" fontId="63" fillId="0" borderId="29" xfId="0" applyFont="1" applyBorder="1"/>
    <xf numFmtId="0" fontId="4" fillId="0" borderId="2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78" fillId="35" borderId="60" xfId="0" applyFont="1" applyFill="1" applyBorder="1" applyAlignment="1">
      <alignment horizontal="center" vertical="center"/>
    </xf>
    <xf numFmtId="2" fontId="77" fillId="36" borderId="60" xfId="0" applyNumberFormat="1" applyFont="1" applyFill="1" applyBorder="1" applyAlignment="1">
      <alignment horizontal="center" vertical="center"/>
    </xf>
    <xf numFmtId="0" fontId="0" fillId="2" borderId="60" xfId="0" applyFont="1" applyFill="1" applyBorder="1" applyAlignment="1">
      <alignment horizontal="center"/>
    </xf>
    <xf numFmtId="14" fontId="4" fillId="0" borderId="39" xfId="0" applyNumberFormat="1" applyFont="1" applyBorder="1"/>
    <xf numFmtId="0" fontId="12" fillId="2" borderId="20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79" xfId="0" applyFont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45" xfId="0" applyFont="1" applyFill="1" applyBorder="1" applyAlignment="1">
      <alignment horizontal="center"/>
    </xf>
    <xf numFmtId="0" fontId="4" fillId="3" borderId="40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right"/>
    </xf>
    <xf numFmtId="14" fontId="4" fillId="3" borderId="23" xfId="0" applyNumberFormat="1" applyFont="1" applyFill="1" applyBorder="1" applyAlignment="1">
      <alignment horizontal="right"/>
    </xf>
    <xf numFmtId="0" fontId="4" fillId="0" borderId="4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9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14" fontId="4" fillId="0" borderId="39" xfId="0" applyNumberFormat="1" applyFont="1" applyBorder="1" applyAlignment="1">
      <alignment horizontal="center"/>
    </xf>
    <xf numFmtId="14" fontId="4" fillId="3" borderId="23" xfId="0" applyNumberFormat="1" applyFont="1" applyFill="1" applyBorder="1" applyAlignment="1">
      <alignment horizontal="center"/>
    </xf>
    <xf numFmtId="0" fontId="4" fillId="4" borderId="79" xfId="0" applyFont="1" applyFill="1" applyBorder="1" applyAlignment="1">
      <alignment horizontal="center"/>
    </xf>
    <xf numFmtId="0" fontId="75" fillId="0" borderId="0" xfId="0" applyFont="1" applyAlignment="1"/>
    <xf numFmtId="2" fontId="69" fillId="0" borderId="44" xfId="0" applyNumberFormat="1" applyFon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81" fillId="0" borderId="1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69" fillId="37" borderId="44" xfId="0" applyNumberFormat="1" applyFont="1" applyFill="1" applyBorder="1" applyAlignment="1">
      <alignment horizontal="center" vertical="center"/>
    </xf>
    <xf numFmtId="49" fontId="69" fillId="29" borderId="44" xfId="0" applyNumberFormat="1" applyFont="1" applyFill="1" applyBorder="1" applyAlignment="1">
      <alignment horizontal="center" vertical="center"/>
    </xf>
    <xf numFmtId="49" fontId="69" fillId="10" borderId="44" xfId="0" applyNumberFormat="1" applyFont="1" applyFill="1" applyBorder="1" applyAlignment="1">
      <alignment horizontal="center" vertical="center"/>
    </xf>
    <xf numFmtId="49" fontId="69" fillId="30" borderId="44" xfId="0" applyNumberFormat="1" applyFont="1" applyFill="1" applyBorder="1" applyAlignment="1">
      <alignment horizontal="center" vertical="center"/>
    </xf>
    <xf numFmtId="49" fontId="69" fillId="19" borderId="44" xfId="0" applyNumberFormat="1" applyFont="1" applyFill="1" applyBorder="1" applyAlignment="1">
      <alignment horizontal="center" vertical="center"/>
    </xf>
    <xf numFmtId="2" fontId="81" fillId="37" borderId="7" xfId="0" applyNumberFormat="1" applyFont="1" applyFill="1" applyBorder="1" applyAlignment="1">
      <alignment horizontal="center" vertical="center"/>
    </xf>
    <xf numFmtId="2" fontId="81" fillId="10" borderId="1" xfId="0" applyNumberFormat="1" applyFont="1" applyFill="1" applyBorder="1" applyAlignment="1">
      <alignment horizontal="center" vertical="center"/>
    </xf>
    <xf numFmtId="2" fontId="81" fillId="19" borderId="4" xfId="0" applyNumberFormat="1" applyFont="1" applyFill="1" applyBorder="1" applyAlignment="1">
      <alignment horizontal="center" vertical="center"/>
    </xf>
    <xf numFmtId="49" fontId="69" fillId="11" borderId="44" xfId="0" applyNumberFormat="1" applyFont="1" applyFill="1" applyBorder="1" applyAlignment="1">
      <alignment horizontal="center" vertical="center"/>
    </xf>
    <xf numFmtId="2" fontId="81" fillId="11" borderId="1" xfId="0" applyNumberFormat="1" applyFont="1" applyFill="1" applyBorder="1" applyAlignment="1">
      <alignment horizontal="center" vertical="center"/>
    </xf>
    <xf numFmtId="2" fontId="81" fillId="30" borderId="4" xfId="0" applyNumberFormat="1" applyFont="1" applyFill="1" applyBorder="1" applyAlignment="1">
      <alignment horizontal="center" vertical="center"/>
    </xf>
    <xf numFmtId="2" fontId="81" fillId="29" borderId="1" xfId="0" applyNumberFormat="1" applyFont="1" applyFill="1" applyBorder="1" applyAlignment="1">
      <alignment horizontal="center" vertical="center"/>
    </xf>
    <xf numFmtId="2" fontId="81" fillId="6" borderId="1" xfId="0" applyNumberFormat="1" applyFont="1" applyFill="1" applyBorder="1" applyAlignment="1">
      <alignment horizontal="center" vertical="center"/>
    </xf>
    <xf numFmtId="2" fontId="82" fillId="4" borderId="49" xfId="0" applyNumberFormat="1" applyFont="1" applyFill="1" applyBorder="1" applyAlignment="1">
      <alignment horizontal="center" vertical="center"/>
    </xf>
    <xf numFmtId="2" fontId="82" fillId="4" borderId="31" xfId="0" applyNumberFormat="1" applyFont="1" applyFill="1" applyBorder="1" applyAlignment="1">
      <alignment horizontal="center" vertical="center"/>
    </xf>
    <xf numFmtId="49" fontId="81" fillId="37" borderId="45" xfId="0" applyNumberFormat="1" applyFont="1" applyFill="1" applyBorder="1" applyAlignment="1">
      <alignment horizontal="center" vertical="center"/>
    </xf>
    <xf numFmtId="49" fontId="81" fillId="10" borderId="45" xfId="0" applyNumberFormat="1" applyFont="1" applyFill="1" applyBorder="1" applyAlignment="1">
      <alignment horizontal="center" vertical="center"/>
    </xf>
    <xf numFmtId="49" fontId="81" fillId="19" borderId="45" xfId="0" applyNumberFormat="1" applyFont="1" applyFill="1" applyBorder="1" applyAlignment="1">
      <alignment horizontal="center" vertical="center"/>
    </xf>
    <xf numFmtId="49" fontId="81" fillId="11" borderId="45" xfId="0" applyNumberFormat="1" applyFont="1" applyFill="1" applyBorder="1" applyAlignment="1">
      <alignment horizontal="center" vertical="center"/>
    </xf>
    <xf numFmtId="49" fontId="81" fillId="30" borderId="45" xfId="0" applyNumberFormat="1" applyFont="1" applyFill="1" applyBorder="1" applyAlignment="1">
      <alignment horizontal="center" vertical="center"/>
    </xf>
    <xf numFmtId="49" fontId="81" fillId="29" borderId="45" xfId="0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40" xfId="0" applyBorder="1"/>
    <xf numFmtId="0" fontId="0" fillId="0" borderId="24" xfId="0" applyBorder="1"/>
    <xf numFmtId="2" fontId="82" fillId="4" borderId="53" xfId="0" applyNumberFormat="1" applyFont="1" applyFill="1" applyBorder="1" applyAlignment="1">
      <alignment horizontal="center" vertical="center"/>
    </xf>
    <xf numFmtId="2" fontId="81" fillId="0" borderId="8" xfId="0" applyNumberFormat="1" applyFont="1" applyBorder="1" applyAlignment="1">
      <alignment horizontal="center" vertical="center"/>
    </xf>
    <xf numFmtId="2" fontId="81" fillId="0" borderId="9" xfId="0" applyNumberFormat="1" applyFont="1" applyBorder="1" applyAlignment="1">
      <alignment horizontal="center" vertical="center"/>
    </xf>
    <xf numFmtId="2" fontId="81" fillId="0" borderId="10" xfId="0" applyNumberFormat="1" applyFont="1" applyBorder="1" applyAlignment="1">
      <alignment horizontal="center" vertical="center"/>
    </xf>
    <xf numFmtId="2" fontId="81" fillId="30" borderId="10" xfId="0" applyNumberFormat="1" applyFont="1" applyFill="1" applyBorder="1" applyAlignment="1">
      <alignment horizontal="center" vertical="center"/>
    </xf>
    <xf numFmtId="2" fontId="81" fillId="29" borderId="9" xfId="0" applyNumberFormat="1" applyFont="1" applyFill="1" applyBorder="1" applyAlignment="1">
      <alignment horizontal="center" vertical="center"/>
    </xf>
    <xf numFmtId="0" fontId="14" fillId="16" borderId="60" xfId="0" applyFont="1" applyFill="1" applyBorder="1" applyAlignment="1">
      <alignment horizontal="center" vertical="center"/>
    </xf>
    <xf numFmtId="0" fontId="14" fillId="16" borderId="64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16" borderId="65" xfId="0" applyFont="1" applyFill="1" applyBorder="1" applyAlignment="1">
      <alignment horizontal="center" vertical="center"/>
    </xf>
    <xf numFmtId="0" fontId="14" fillId="16" borderId="2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22" fillId="18" borderId="11" xfId="0" applyFont="1" applyFill="1" applyBorder="1" applyAlignment="1">
      <alignment horizontal="center" vertical="center"/>
    </xf>
    <xf numFmtId="14" fontId="22" fillId="25" borderId="11" xfId="0" applyNumberFormat="1" applyFont="1" applyFill="1" applyBorder="1" applyAlignment="1">
      <alignment horizontal="center" vertical="center"/>
    </xf>
    <xf numFmtId="0" fontId="22" fillId="25" borderId="13" xfId="0" applyFont="1" applyFill="1" applyBorder="1" applyAlignment="1">
      <alignment horizontal="center" vertical="center"/>
    </xf>
    <xf numFmtId="0" fontId="22" fillId="25" borderId="26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22" fillId="25" borderId="28" xfId="0" applyFont="1" applyFill="1" applyBorder="1" applyAlignment="1">
      <alignment horizontal="center" vertical="center"/>
    </xf>
    <xf numFmtId="0" fontId="22" fillId="30" borderId="32" xfId="0" applyFont="1" applyFill="1" applyBorder="1" applyAlignment="1">
      <alignment horizontal="center" vertical="center"/>
    </xf>
    <xf numFmtId="0" fontId="22" fillId="30" borderId="13" xfId="0" applyFont="1" applyFill="1" applyBorder="1" applyAlignment="1">
      <alignment horizontal="center" vertical="center"/>
    </xf>
    <xf numFmtId="0" fontId="22" fillId="18" borderId="41" xfId="0" applyFont="1" applyFill="1" applyBorder="1" applyAlignment="1">
      <alignment horizontal="center" vertical="center"/>
    </xf>
    <xf numFmtId="0" fontId="22" fillId="18" borderId="32" xfId="0" applyFont="1" applyFill="1" applyBorder="1" applyAlignment="1">
      <alignment horizontal="center" vertical="center"/>
    </xf>
    <xf numFmtId="0" fontId="22" fillId="18" borderId="46" xfId="0" applyFont="1" applyFill="1" applyBorder="1" applyAlignment="1">
      <alignment horizontal="center" vertical="center"/>
    </xf>
    <xf numFmtId="0" fontId="22" fillId="18" borderId="28" xfId="0" applyFont="1" applyFill="1" applyBorder="1" applyAlignment="1">
      <alignment horizontal="center" vertical="center"/>
    </xf>
    <xf numFmtId="1" fontId="4" fillId="6" borderId="0" xfId="0" applyNumberFormat="1" applyFont="1" applyFill="1" applyBorder="1" applyAlignment="1">
      <alignment horizontal="center" vertical="center"/>
    </xf>
    <xf numFmtId="1" fontId="0" fillId="6" borderId="0" xfId="0" applyNumberFormat="1" applyFill="1" applyBorder="1" applyAlignment="1">
      <alignment horizontal="center" vertical="center"/>
    </xf>
    <xf numFmtId="1" fontId="67" fillId="6" borderId="0" xfId="0" applyNumberFormat="1" applyFont="1" applyFill="1" applyBorder="1" applyAlignment="1">
      <alignment horizontal="center" vertical="center"/>
    </xf>
    <xf numFmtId="0" fontId="66" fillId="6" borderId="0" xfId="0" applyFont="1" applyFill="1" applyBorder="1"/>
    <xf numFmtId="0" fontId="16" fillId="19" borderId="0" xfId="0" applyFont="1" applyFill="1" applyBorder="1" applyAlignment="1">
      <alignment horizontal="center"/>
    </xf>
    <xf numFmtId="0" fontId="9" fillId="19" borderId="0" xfId="0" applyFont="1" applyFill="1" applyBorder="1" applyAlignment="1">
      <alignment horizontal="center"/>
    </xf>
    <xf numFmtId="1" fontId="4" fillId="19" borderId="0" xfId="0" applyNumberFormat="1" applyFont="1" applyFill="1" applyBorder="1" applyAlignment="1">
      <alignment horizontal="center" vertical="center"/>
    </xf>
    <xf numFmtId="1" fontId="0" fillId="19" borderId="0" xfId="0" applyNumberFormat="1" applyFill="1" applyBorder="1" applyAlignment="1">
      <alignment horizontal="center" vertical="center"/>
    </xf>
    <xf numFmtId="1" fontId="67" fillId="19" borderId="0" xfId="0" applyNumberFormat="1" applyFont="1" applyFill="1" applyBorder="1" applyAlignment="1">
      <alignment horizontal="center" vertical="center"/>
    </xf>
    <xf numFmtId="0" fontId="66" fillId="19" borderId="0" xfId="0" applyFont="1" applyFill="1" applyBorder="1"/>
    <xf numFmtId="0" fontId="0" fillId="10" borderId="30" xfId="0" applyFill="1" applyBorder="1" applyAlignment="1">
      <alignment horizontal="center" vertical="center"/>
    </xf>
    <xf numFmtId="0" fontId="80" fillId="10" borderId="6" xfId="0" applyFont="1" applyFill="1" applyBorder="1" applyAlignment="1">
      <alignment horizontal="center" vertical="center"/>
    </xf>
    <xf numFmtId="0" fontId="55" fillId="10" borderId="2" xfId="0" applyFont="1" applyFill="1" applyBorder="1" applyAlignment="1">
      <alignment horizontal="center" vertical="center"/>
    </xf>
    <xf numFmtId="0" fontId="0" fillId="0" borderId="84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80" fillId="10" borderId="7" xfId="0" applyFont="1" applyFill="1" applyBorder="1" applyAlignment="1">
      <alignment horizontal="center" vertical="center"/>
    </xf>
    <xf numFmtId="0" fontId="55" fillId="10" borderId="1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53" xfId="0" applyFill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84" fillId="2" borderId="25" xfId="0" applyFont="1" applyFill="1" applyBorder="1" applyAlignment="1">
      <alignment horizontal="center" vertical="center"/>
    </xf>
    <xf numFmtId="0" fontId="0" fillId="5" borderId="23" xfId="0" applyFill="1" applyBorder="1"/>
    <xf numFmtId="0" fontId="0" fillId="5" borderId="40" xfId="0" applyFill="1" applyBorder="1"/>
    <xf numFmtId="0" fontId="0" fillId="16" borderId="40" xfId="0" applyFill="1" applyBorder="1"/>
    <xf numFmtId="0" fontId="0" fillId="16" borderId="24" xfId="0" applyFill="1" applyBorder="1"/>
    <xf numFmtId="0" fontId="85" fillId="0" borderId="11" xfId="0" applyFont="1" applyBorder="1"/>
    <xf numFmtId="0" fontId="86" fillId="0" borderId="30" xfId="0" applyFont="1" applyBorder="1"/>
    <xf numFmtId="0" fontId="85" fillId="0" borderId="13" xfId="0" applyFont="1" applyBorder="1"/>
    <xf numFmtId="0" fontId="86" fillId="0" borderId="31" xfId="0" applyFont="1" applyBorder="1"/>
    <xf numFmtId="0" fontId="85" fillId="0" borderId="26" xfId="0" applyFont="1" applyBorder="1"/>
    <xf numFmtId="0" fontId="86" fillId="0" borderId="53" xfId="0" applyFont="1" applyBorder="1"/>
    <xf numFmtId="0" fontId="85" fillId="0" borderId="28" xfId="0" applyFont="1" applyBorder="1"/>
    <xf numFmtId="0" fontId="86" fillId="0" borderId="34" xfId="0" applyFont="1" applyBorder="1"/>
    <xf numFmtId="0" fontId="68" fillId="16" borderId="16" xfId="1" applyFill="1" applyBorder="1" applyAlignment="1" applyProtection="1"/>
    <xf numFmtId="0" fontId="68" fillId="2" borderId="16" xfId="1" applyFill="1" applyBorder="1" applyAlignment="1" applyProtection="1">
      <alignment horizontal="center" vertical="center"/>
    </xf>
    <xf numFmtId="0" fontId="68" fillId="35" borderId="16" xfId="1" quotePrefix="1" applyFill="1" applyBorder="1" applyAlignment="1" applyProtection="1"/>
    <xf numFmtId="0" fontId="68" fillId="18" borderId="16" xfId="1" quotePrefix="1" applyFill="1" applyBorder="1" applyAlignment="1" applyProtection="1"/>
    <xf numFmtId="0" fontId="68" fillId="39" borderId="16" xfId="1" quotePrefix="1" applyFill="1" applyBorder="1" applyAlignment="1" applyProtection="1"/>
    <xf numFmtId="0" fontId="68" fillId="19" borderId="16" xfId="1" quotePrefix="1" applyFill="1" applyBorder="1" applyAlignment="1" applyProtection="1"/>
    <xf numFmtId="0" fontId="68" fillId="30" borderId="16" xfId="1" quotePrefix="1" applyFill="1" applyBorder="1" applyAlignment="1" applyProtection="1"/>
    <xf numFmtId="0" fontId="68" fillId="40" borderId="16" xfId="1" quotePrefix="1" applyFill="1" applyBorder="1" applyAlignment="1" applyProtection="1"/>
    <xf numFmtId="0" fontId="68" fillId="30" borderId="16" xfId="1" applyFill="1" applyBorder="1" applyAlignment="1" applyProtection="1"/>
    <xf numFmtId="0" fontId="68" fillId="11" borderId="16" xfId="1" applyFill="1" applyBorder="1" applyAlignment="1" applyProtection="1"/>
    <xf numFmtId="0" fontId="68" fillId="5" borderId="16" xfId="1" quotePrefix="1" applyFill="1" applyBorder="1" applyAlignment="1" applyProtection="1"/>
    <xf numFmtId="0" fontId="68" fillId="41" borderId="16" xfId="1" quotePrefix="1" applyFill="1" applyBorder="1" applyAlignment="1" applyProtection="1"/>
    <xf numFmtId="0" fontId="68" fillId="41" borderId="84" xfId="1" quotePrefix="1" applyFill="1" applyBorder="1" applyAlignment="1" applyProtection="1"/>
    <xf numFmtId="0" fontId="68" fillId="29" borderId="84" xfId="1" quotePrefix="1" applyFill="1" applyBorder="1" applyAlignment="1" applyProtection="1"/>
    <xf numFmtId="0" fontId="68" fillId="11" borderId="84" xfId="1" quotePrefix="1" applyFill="1" applyBorder="1" applyAlignment="1" applyProtection="1"/>
    <xf numFmtId="0" fontId="68" fillId="12" borderId="84" xfId="1" quotePrefix="1" applyFill="1" applyBorder="1" applyAlignment="1" applyProtection="1"/>
    <xf numFmtId="0" fontId="68" fillId="38" borderId="84" xfId="1" quotePrefix="1" applyFill="1" applyBorder="1" applyAlignment="1" applyProtection="1"/>
    <xf numFmtId="0" fontId="68" fillId="2" borderId="84" xfId="1" quotePrefix="1" applyFill="1" applyBorder="1" applyAlignment="1" applyProtection="1"/>
    <xf numFmtId="0" fontId="68" fillId="16" borderId="84" xfId="1" applyFill="1" applyBorder="1" applyAlignment="1" applyProtection="1"/>
    <xf numFmtId="0" fontId="68" fillId="5" borderId="84" xfId="1" applyFill="1" applyBorder="1" applyAlignment="1" applyProtection="1">
      <alignment horizontal="center" vertical="center"/>
    </xf>
    <xf numFmtId="0" fontId="14" fillId="27" borderId="6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39" xfId="0" applyBorder="1" applyAlignment="1">
      <alignment horizontal="center" vertical="center" textRotation="90"/>
    </xf>
    <xf numFmtId="0" fontId="0" fillId="0" borderId="22" xfId="0" applyBorder="1" applyAlignment="1">
      <alignment horizontal="center" vertical="center" textRotation="90"/>
    </xf>
    <xf numFmtId="0" fontId="63" fillId="0" borderId="39" xfId="0" applyFont="1" applyBorder="1" applyAlignment="1">
      <alignment horizontal="center" vertical="center" textRotation="90"/>
    </xf>
    <xf numFmtId="0" fontId="63" fillId="0" borderId="22" xfId="0" applyFont="1" applyBorder="1" applyAlignment="1">
      <alignment horizontal="center" vertical="center" textRotation="90"/>
    </xf>
    <xf numFmtId="0" fontId="46" fillId="0" borderId="84" xfId="0" applyFont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4" fillId="6" borderId="39" xfId="0" applyFont="1" applyFill="1" applyBorder="1" applyAlignment="1">
      <alignment horizontal="center" vertical="center" textRotation="90"/>
    </xf>
    <xf numFmtId="0" fontId="4" fillId="6" borderId="22" xfId="0" applyFont="1" applyFill="1" applyBorder="1" applyAlignment="1">
      <alignment horizontal="center" vertical="center" textRotation="90"/>
    </xf>
    <xf numFmtId="0" fontId="4" fillId="0" borderId="15" xfId="0" applyFont="1" applyBorder="1" applyAlignment="1">
      <alignment horizontal="center" vertical="center" textRotation="90"/>
    </xf>
    <xf numFmtId="0" fontId="4" fillId="0" borderId="16" xfId="0" applyFont="1" applyBorder="1" applyAlignment="1">
      <alignment horizontal="center" vertical="center" textRotation="90"/>
    </xf>
    <xf numFmtId="0" fontId="0" fillId="0" borderId="17" xfId="0" applyBorder="1"/>
    <xf numFmtId="0" fontId="0" fillId="0" borderId="17" xfId="0" applyBorder="1" applyAlignment="1">
      <alignment horizontal="center"/>
    </xf>
    <xf numFmtId="0" fontId="4" fillId="0" borderId="66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7" borderId="85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0" fillId="16" borderId="84" xfId="0" applyFill="1" applyBorder="1"/>
    <xf numFmtId="0" fontId="0" fillId="0" borderId="52" xfId="0" applyBorder="1" applyAlignment="1">
      <alignment horizontal="center" vertical="center"/>
    </xf>
    <xf numFmtId="0" fontId="87" fillId="5" borderId="79" xfId="0" applyFont="1" applyFill="1" applyBorder="1" applyAlignment="1">
      <alignment horizontal="center" vertical="center" textRotation="45"/>
    </xf>
    <xf numFmtId="0" fontId="65" fillId="42" borderId="79" xfId="0" applyFont="1" applyFill="1" applyBorder="1" applyAlignment="1">
      <alignment horizontal="center" vertical="center"/>
    </xf>
    <xf numFmtId="0" fontId="65" fillId="0" borderId="79" xfId="0" applyFont="1" applyBorder="1" applyAlignment="1">
      <alignment horizontal="center" vertical="center"/>
    </xf>
    <xf numFmtId="0" fontId="88" fillId="0" borderId="0" xfId="0" applyFont="1"/>
    <xf numFmtId="0" fontId="89" fillId="0" borderId="0" xfId="0" applyFont="1" applyBorder="1" applyAlignment="1">
      <alignment horizontal="center" vertical="center"/>
    </xf>
    <xf numFmtId="0" fontId="89" fillId="0" borderId="79" xfId="0" applyFont="1" applyBorder="1" applyAlignment="1">
      <alignment horizontal="center" vertical="center"/>
    </xf>
    <xf numFmtId="0" fontId="12" fillId="15" borderId="48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2" fillId="5" borderId="48" xfId="0" applyFont="1" applyFill="1" applyBorder="1" applyAlignment="1">
      <alignment horizontal="center" vertical="center"/>
    </xf>
    <xf numFmtId="0" fontId="12" fillId="19" borderId="48" xfId="0" applyFont="1" applyFill="1" applyBorder="1" applyAlignment="1">
      <alignment horizontal="center" vertical="center"/>
    </xf>
    <xf numFmtId="0" fontId="12" fillId="21" borderId="48" xfId="0" applyFont="1" applyFill="1" applyBorder="1" applyAlignment="1">
      <alignment horizontal="center" vertical="center"/>
    </xf>
    <xf numFmtId="0" fontId="68" fillId="13" borderId="0" xfId="1" applyFill="1" applyAlignment="1" applyProtection="1"/>
    <xf numFmtId="0" fontId="68" fillId="13" borderId="16" xfId="1" applyFill="1" applyBorder="1" applyAlignment="1" applyProtection="1"/>
    <xf numFmtId="0" fontId="68" fillId="13" borderId="0" xfId="1" applyFill="1" applyBorder="1" applyAlignment="1" applyProtection="1">
      <alignment horizontal="center" vertical="center"/>
    </xf>
    <xf numFmtId="0" fontId="0" fillId="42" borderId="0" xfId="0" applyFill="1"/>
    <xf numFmtId="0" fontId="68" fillId="42" borderId="0" xfId="1" quotePrefix="1" applyFill="1" applyAlignment="1" applyProtection="1"/>
    <xf numFmtId="0" fontId="0" fillId="42" borderId="0" xfId="0" applyFill="1" applyBorder="1"/>
    <xf numFmtId="0" fontId="0" fillId="42" borderId="52" xfId="0" applyFill="1" applyBorder="1"/>
    <xf numFmtId="0" fontId="0" fillId="42" borderId="0" xfId="0" applyFont="1" applyFill="1"/>
    <xf numFmtId="14" fontId="38" fillId="6" borderId="0" xfId="0" applyNumberFormat="1" applyFont="1" applyFill="1" applyBorder="1" applyAlignment="1">
      <alignment horizontal="center"/>
    </xf>
    <xf numFmtId="0" fontId="44" fillId="6" borderId="11" xfId="0" applyFont="1" applyFill="1" applyBorder="1"/>
    <xf numFmtId="0" fontId="44" fillId="3" borderId="13" xfId="0" applyFont="1" applyFill="1" applyBorder="1"/>
    <xf numFmtId="0" fontId="44" fillId="2" borderId="13" xfId="0" applyFont="1" applyFill="1" applyBorder="1"/>
    <xf numFmtId="0" fontId="44" fillId="6" borderId="13" xfId="0" applyFont="1" applyFill="1" applyBorder="1"/>
    <xf numFmtId="0" fontId="44" fillId="6" borderId="28" xfId="0" applyFont="1" applyFill="1" applyBorder="1"/>
    <xf numFmtId="0" fontId="15" fillId="6" borderId="86" xfId="0" applyFont="1" applyFill="1" applyBorder="1"/>
    <xf numFmtId="0" fontId="0" fillId="6" borderId="87" xfId="0" applyFill="1" applyBorder="1"/>
    <xf numFmtId="0" fontId="15" fillId="0" borderId="88" xfId="0" applyFont="1" applyBorder="1" applyAlignment="1">
      <alignment horizontal="center"/>
    </xf>
    <xf numFmtId="0" fontId="12" fillId="6" borderId="89" xfId="0" applyFont="1" applyFill="1" applyBorder="1" applyAlignment="1">
      <alignment horizontal="center" vertical="center"/>
    </xf>
    <xf numFmtId="0" fontId="0" fillId="0" borderId="20" xfId="0" applyBorder="1"/>
    <xf numFmtId="0" fontId="0" fillId="0" borderId="43" xfId="0" applyBorder="1"/>
    <xf numFmtId="0" fontId="0" fillId="0" borderId="21" xfId="0" applyBorder="1"/>
    <xf numFmtId="0" fontId="0" fillId="0" borderId="39" xfId="0" applyBorder="1"/>
    <xf numFmtId="0" fontId="0" fillId="0" borderId="22" xfId="0" applyBorder="1"/>
    <xf numFmtId="0" fontId="0" fillId="19" borderId="60" xfId="0" applyFill="1" applyBorder="1"/>
    <xf numFmtId="0" fontId="4" fillId="19" borderId="0" xfId="0" applyFont="1" applyFill="1" applyBorder="1" applyAlignment="1">
      <alignment horizontal="center"/>
    </xf>
    <xf numFmtId="0" fontId="10" fillId="19" borderId="0" xfId="0" applyFont="1" applyFill="1"/>
    <xf numFmtId="0" fontId="0" fillId="19" borderId="0" xfId="0" applyFill="1" applyAlignment="1">
      <alignment horizontal="center"/>
    </xf>
    <xf numFmtId="0" fontId="0" fillId="19" borderId="13" xfId="0" applyFill="1" applyBorder="1" applyAlignment="1" applyProtection="1">
      <alignment horizontal="center"/>
      <protection locked="0"/>
    </xf>
    <xf numFmtId="0" fontId="0" fillId="19" borderId="14" xfId="0" applyFill="1" applyBorder="1" applyAlignment="1" applyProtection="1">
      <alignment horizontal="center"/>
      <protection locked="0"/>
    </xf>
    <xf numFmtId="0" fontId="0" fillId="19" borderId="32" xfId="0" applyFill="1" applyBorder="1" applyAlignment="1" applyProtection="1">
      <alignment horizontal="center"/>
      <protection locked="0"/>
    </xf>
    <xf numFmtId="0" fontId="0" fillId="19" borderId="33" xfId="0" applyFill="1" applyBorder="1" applyAlignment="1" applyProtection="1">
      <alignment horizontal="center"/>
      <protection locked="0"/>
    </xf>
    <xf numFmtId="0" fontId="0" fillId="19" borderId="26" xfId="0" applyFill="1" applyBorder="1" applyAlignment="1" applyProtection="1">
      <alignment horizontal="center"/>
      <protection locked="0"/>
    </xf>
    <xf numFmtId="0" fontId="0" fillId="19" borderId="27" xfId="0" applyFill="1" applyBorder="1" applyAlignment="1" applyProtection="1">
      <alignment horizontal="center"/>
      <protection locked="0"/>
    </xf>
    <xf numFmtId="0" fontId="0" fillId="19" borderId="28" xfId="0" applyFill="1" applyBorder="1" applyAlignment="1" applyProtection="1">
      <alignment horizontal="center"/>
      <protection locked="0"/>
    </xf>
    <xf numFmtId="0" fontId="0" fillId="19" borderId="29" xfId="0" applyFill="1" applyBorder="1" applyAlignment="1" applyProtection="1">
      <alignment horizontal="center"/>
      <protection locked="0"/>
    </xf>
    <xf numFmtId="0" fontId="0" fillId="28" borderId="0" xfId="0" applyFill="1"/>
    <xf numFmtId="0" fontId="0" fillId="21" borderId="0" xfId="0" applyFill="1"/>
    <xf numFmtId="0" fontId="8" fillId="21" borderId="0" xfId="0" applyFont="1" applyFill="1"/>
    <xf numFmtId="0" fontId="0" fillId="21" borderId="0" xfId="0" applyFill="1" applyAlignment="1">
      <alignment horizontal="center"/>
    </xf>
    <xf numFmtId="0" fontId="5" fillId="21" borderId="0" xfId="0" applyFont="1" applyFill="1"/>
    <xf numFmtId="0" fontId="10" fillId="21" borderId="0" xfId="0" applyFont="1" applyFill="1"/>
    <xf numFmtId="0" fontId="16" fillId="21" borderId="0" xfId="0" applyFont="1" applyFill="1"/>
    <xf numFmtId="0" fontId="0" fillId="21" borderId="0" xfId="0" applyFill="1" applyBorder="1"/>
    <xf numFmtId="0" fontId="4" fillId="21" borderId="0" xfId="0" applyFont="1" applyFill="1" applyBorder="1" applyAlignment="1">
      <alignment horizontal="left"/>
    </xf>
    <xf numFmtId="0" fontId="4" fillId="21" borderId="0" xfId="0" applyFont="1" applyFill="1" applyBorder="1" applyAlignment="1">
      <alignment horizontal="center"/>
    </xf>
    <xf numFmtId="0" fontId="4" fillId="28" borderId="0" xfId="0" applyFont="1" applyFill="1" applyBorder="1" applyAlignment="1" applyProtection="1">
      <alignment horizontal="center"/>
      <protection locked="0"/>
    </xf>
    <xf numFmtId="0" fontId="8" fillId="28" borderId="0" xfId="0" applyFont="1" applyFill="1" applyBorder="1" applyAlignment="1">
      <alignment horizontal="center"/>
    </xf>
    <xf numFmtId="14" fontId="22" fillId="28" borderId="0" xfId="0" applyNumberFormat="1" applyFont="1" applyFill="1" applyBorder="1" applyAlignment="1" applyProtection="1">
      <alignment horizontal="center" vertical="center" textRotation="90"/>
      <protection locked="0"/>
    </xf>
    <xf numFmtId="0" fontId="22" fillId="28" borderId="0" xfId="0" applyFont="1" applyFill="1" applyBorder="1" applyAlignment="1" applyProtection="1">
      <alignment horizontal="center" vertical="center" textRotation="90"/>
      <protection locked="0"/>
    </xf>
    <xf numFmtId="0" fontId="7" fillId="28" borderId="25" xfId="0" applyFont="1" applyFill="1" applyBorder="1" applyAlignment="1" applyProtection="1">
      <alignment horizontal="center"/>
      <protection locked="0"/>
    </xf>
    <xf numFmtId="0" fontId="7" fillId="28" borderId="0" xfId="0" applyFont="1" applyFill="1" applyBorder="1" applyAlignment="1" applyProtection="1">
      <alignment horizontal="center"/>
      <protection locked="0"/>
    </xf>
    <xf numFmtId="0" fontId="4" fillId="28" borderId="60" xfId="0" applyFont="1" applyFill="1" applyBorder="1" applyAlignment="1" applyProtection="1">
      <alignment horizontal="center"/>
      <protection locked="0"/>
    </xf>
    <xf numFmtId="0" fontId="5" fillId="28" borderId="0" xfId="0" applyFont="1" applyFill="1"/>
    <xf numFmtId="0" fontId="0" fillId="28" borderId="0" xfId="0" applyFill="1" applyBorder="1"/>
    <xf numFmtId="0" fontId="11" fillId="28" borderId="0" xfId="0" applyFont="1" applyFill="1"/>
    <xf numFmtId="0" fontId="8" fillId="28" borderId="0" xfId="0" applyFont="1" applyFill="1"/>
    <xf numFmtId="0" fontId="0" fillId="28" borderId="0" xfId="0" applyFill="1" applyAlignment="1">
      <alignment horizontal="center"/>
    </xf>
    <xf numFmtId="0" fontId="68" fillId="28" borderId="0" xfId="1" applyFill="1" applyAlignment="1" applyProtection="1"/>
    <xf numFmtId="0" fontId="68" fillId="28" borderId="0" xfId="1" applyFill="1" applyBorder="1" applyAlignment="1" applyProtection="1">
      <alignment horizontal="center" vertical="center"/>
    </xf>
    <xf numFmtId="0" fontId="68" fillId="28" borderId="0" xfId="1" quotePrefix="1" applyFill="1" applyBorder="1" applyAlignment="1" applyProtection="1">
      <alignment horizontal="center"/>
      <protection locked="0"/>
    </xf>
    <xf numFmtId="0" fontId="68" fillId="28" borderId="0" xfId="1" applyFill="1" applyBorder="1" applyAlignment="1" applyProtection="1">
      <alignment horizontal="center"/>
      <protection locked="0"/>
    </xf>
    <xf numFmtId="0" fontId="68" fillId="19" borderId="0" xfId="1" applyFill="1" applyBorder="1" applyAlignment="1" applyProtection="1">
      <alignment horizontal="center" vertical="center"/>
    </xf>
    <xf numFmtId="0" fontId="68" fillId="19" borderId="0" xfId="1" quotePrefix="1" applyFill="1" applyBorder="1" applyAlignment="1" applyProtection="1">
      <alignment horizontal="center"/>
      <protection locked="0"/>
    </xf>
    <xf numFmtId="0" fontId="68" fillId="19" borderId="0" xfId="1" applyFill="1" applyBorder="1" applyAlignment="1" applyProtection="1">
      <alignment horizontal="center"/>
      <protection locked="0"/>
    </xf>
    <xf numFmtId="0" fontId="4" fillId="19" borderId="0" xfId="0" applyFont="1" applyFill="1" applyBorder="1" applyAlignment="1" applyProtection="1">
      <alignment horizontal="center"/>
      <protection locked="0"/>
    </xf>
    <xf numFmtId="0" fontId="0" fillId="11" borderId="0" xfId="0" applyFill="1"/>
    <xf numFmtId="0" fontId="68" fillId="11" borderId="0" xfId="1" applyFill="1" applyAlignment="1" applyProtection="1"/>
    <xf numFmtId="0" fontId="68" fillId="11" borderId="0" xfId="1" applyFill="1" applyBorder="1" applyAlignment="1" applyProtection="1">
      <alignment horizontal="center" vertical="center"/>
    </xf>
    <xf numFmtId="0" fontId="68" fillId="11" borderId="0" xfId="1" quotePrefix="1" applyFill="1" applyBorder="1" applyAlignment="1" applyProtection="1">
      <alignment horizontal="center"/>
      <protection locked="0"/>
    </xf>
    <xf numFmtId="0" fontId="68" fillId="11" borderId="0" xfId="1" applyFill="1" applyBorder="1" applyAlignment="1" applyProtection="1">
      <alignment horizontal="center"/>
      <protection locked="0"/>
    </xf>
    <xf numFmtId="0" fontId="4" fillId="11" borderId="0" xfId="0" applyFont="1" applyFill="1" applyBorder="1" applyAlignment="1" applyProtection="1">
      <alignment horizontal="center"/>
      <protection locked="0"/>
    </xf>
    <xf numFmtId="0" fontId="15" fillId="11" borderId="0" xfId="0" applyFont="1" applyFill="1"/>
    <xf numFmtId="0" fontId="23" fillId="11" borderId="0" xfId="0" applyFont="1" applyFill="1"/>
    <xf numFmtId="0" fontId="8" fillId="11" borderId="0" xfId="0" applyFont="1" applyFill="1"/>
    <xf numFmtId="0" fontId="64" fillId="11" borderId="0" xfId="0" applyFont="1" applyFill="1"/>
    <xf numFmtId="0" fontId="0" fillId="11" borderId="0" xfId="0" applyFill="1" applyAlignment="1">
      <alignment horizontal="center"/>
    </xf>
    <xf numFmtId="0" fontId="47" fillId="4" borderId="13" xfId="0" applyFont="1" applyFill="1" applyBorder="1"/>
    <xf numFmtId="0" fontId="3" fillId="4" borderId="14" xfId="0" applyFont="1" applyFill="1" applyBorder="1" applyAlignment="1">
      <alignment horizontal="center"/>
    </xf>
    <xf numFmtId="0" fontId="94" fillId="4" borderId="13" xfId="0" applyFont="1" applyFill="1" applyBorder="1"/>
    <xf numFmtId="0" fontId="34" fillId="4" borderId="13" xfId="0" applyFont="1" applyFill="1" applyBorder="1"/>
    <xf numFmtId="0" fontId="69" fillId="16" borderId="13" xfId="0" applyFont="1" applyFill="1" applyBorder="1"/>
    <xf numFmtId="0" fontId="4" fillId="16" borderId="14" xfId="0" applyFont="1" applyFill="1" applyBorder="1" applyAlignment="1">
      <alignment horizontal="center"/>
    </xf>
    <xf numFmtId="0" fontId="69" fillId="2" borderId="13" xfId="0" applyFont="1" applyFill="1" applyBorder="1"/>
    <xf numFmtId="0" fontId="96" fillId="37" borderId="60" xfId="0" applyFont="1" applyFill="1" applyBorder="1" applyAlignment="1">
      <alignment horizontal="center" vertical="center"/>
    </xf>
    <xf numFmtId="0" fontId="22" fillId="37" borderId="13" xfId="0" applyFont="1" applyFill="1" applyBorder="1" applyAlignment="1">
      <alignment horizontal="center" vertical="center"/>
    </xf>
    <xf numFmtId="0" fontId="37" fillId="6" borderId="25" xfId="0" applyFont="1" applyFill="1" applyBorder="1" applyAlignment="1">
      <alignment horizontal="center" vertical="center"/>
    </xf>
    <xf numFmtId="0" fontId="37" fillId="6" borderId="84" xfId="0" applyFont="1" applyFill="1" applyBorder="1" applyAlignment="1">
      <alignment horizontal="center" vertical="center"/>
    </xf>
    <xf numFmtId="0" fontId="24" fillId="6" borderId="25" xfId="0" applyFont="1" applyFill="1" applyBorder="1" applyAlignment="1">
      <alignment horizontal="center" vertical="center"/>
    </xf>
    <xf numFmtId="0" fontId="0" fillId="2" borderId="23" xfId="0" applyFill="1" applyBorder="1"/>
    <xf numFmtId="2" fontId="81" fillId="37" borderId="90" xfId="0" applyNumberFormat="1" applyFont="1" applyFill="1" applyBorder="1" applyAlignment="1">
      <alignment horizontal="center" vertical="center"/>
    </xf>
    <xf numFmtId="2" fontId="81" fillId="10" borderId="77" xfId="0" applyNumberFormat="1" applyFont="1" applyFill="1" applyBorder="1" applyAlignment="1">
      <alignment horizontal="center" vertical="center"/>
    </xf>
    <xf numFmtId="2" fontId="81" fillId="19" borderId="19" xfId="0" applyNumberFormat="1" applyFont="1" applyFill="1" applyBorder="1" applyAlignment="1">
      <alignment horizontal="center" vertical="center"/>
    </xf>
    <xf numFmtId="2" fontId="81" fillId="0" borderId="77" xfId="0" applyNumberFormat="1" applyFont="1" applyBorder="1" applyAlignment="1">
      <alignment horizontal="center" vertical="center"/>
    </xf>
    <xf numFmtId="2" fontId="81" fillId="0" borderId="19" xfId="0" applyNumberFormat="1" applyFont="1" applyBorder="1" applyAlignment="1">
      <alignment horizontal="center" vertical="center"/>
    </xf>
    <xf numFmtId="2" fontId="69" fillId="0" borderId="91" xfId="0" applyNumberFormat="1" applyFont="1" applyBorder="1" applyAlignment="1">
      <alignment horizontal="center" vertical="center"/>
    </xf>
    <xf numFmtId="49" fontId="97" fillId="37" borderId="79" xfId="0" applyNumberFormat="1" applyFont="1" applyFill="1" applyBorder="1" applyAlignment="1">
      <alignment horizontal="center" vertical="center"/>
    </xf>
    <xf numFmtId="49" fontId="97" fillId="29" borderId="79" xfId="0" applyNumberFormat="1" applyFont="1" applyFill="1" applyBorder="1" applyAlignment="1">
      <alignment horizontal="center" vertical="center"/>
    </xf>
    <xf numFmtId="49" fontId="97" fillId="10" borderId="79" xfId="0" applyNumberFormat="1" applyFont="1" applyFill="1" applyBorder="1" applyAlignment="1">
      <alignment horizontal="center" vertical="center"/>
    </xf>
    <xf numFmtId="49" fontId="97" fillId="11" borderId="79" xfId="0" applyNumberFormat="1" applyFont="1" applyFill="1" applyBorder="1" applyAlignment="1">
      <alignment horizontal="center" vertical="center"/>
    </xf>
    <xf numFmtId="49" fontId="97" fillId="19" borderId="79" xfId="0" applyNumberFormat="1" applyFont="1" applyFill="1" applyBorder="1" applyAlignment="1">
      <alignment horizontal="center" vertical="center"/>
    </xf>
    <xf numFmtId="0" fontId="99" fillId="16" borderId="16" xfId="0" applyFont="1" applyFill="1" applyBorder="1" applyAlignment="1">
      <alignment horizontal="center"/>
    </xf>
    <xf numFmtId="0" fontId="99" fillId="16" borderId="62" xfId="0" applyFont="1" applyFill="1" applyBorder="1" applyAlignment="1">
      <alignment horizontal="center"/>
    </xf>
    <xf numFmtId="0" fontId="99" fillId="16" borderId="78" xfId="0" applyFont="1" applyFill="1" applyBorder="1" applyAlignment="1">
      <alignment horizontal="center"/>
    </xf>
    <xf numFmtId="0" fontId="100" fillId="16" borderId="78" xfId="0" applyFont="1" applyFill="1" applyBorder="1" applyAlignment="1">
      <alignment horizontal="center"/>
    </xf>
    <xf numFmtId="0" fontId="99" fillId="16" borderId="63" xfId="0" applyFont="1" applyFill="1" applyBorder="1" applyAlignment="1">
      <alignment horizontal="center"/>
    </xf>
    <xf numFmtId="0" fontId="16" fillId="25" borderId="15" xfId="0" applyFont="1" applyFill="1" applyBorder="1" applyAlignment="1">
      <alignment horizontal="center"/>
    </xf>
    <xf numFmtId="0" fontId="16" fillId="25" borderId="66" xfId="0" applyFont="1" applyFill="1" applyBorder="1" applyAlignment="1">
      <alignment horizontal="center"/>
    </xf>
    <xf numFmtId="0" fontId="4" fillId="0" borderId="15" xfId="0" applyFont="1" applyBorder="1"/>
    <xf numFmtId="0" fontId="0" fillId="0" borderId="66" xfId="0" applyBorder="1"/>
    <xf numFmtId="0" fontId="39" fillId="0" borderId="10" xfId="0" applyFont="1" applyBorder="1" applyAlignment="1">
      <alignment horizontal="center"/>
    </xf>
    <xf numFmtId="0" fontId="4" fillId="21" borderId="0" xfId="0" applyFont="1" applyFill="1" applyBorder="1" applyAlignment="1" applyProtection="1">
      <alignment horizontal="center"/>
      <protection locked="0"/>
    </xf>
    <xf numFmtId="0" fontId="4" fillId="2" borderId="84" xfId="0" applyFont="1" applyFill="1" applyBorder="1"/>
    <xf numFmtId="0" fontId="0" fillId="2" borderId="84" xfId="0" applyFill="1" applyBorder="1"/>
    <xf numFmtId="0" fontId="0" fillId="2" borderId="84" xfId="0" applyFill="1" applyBorder="1" applyAlignment="1">
      <alignment horizontal="center" vertical="center"/>
    </xf>
    <xf numFmtId="0" fontId="4" fillId="2" borderId="84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left"/>
    </xf>
    <xf numFmtId="0" fontId="5" fillId="21" borderId="0" xfId="0" applyFont="1" applyFill="1" applyBorder="1" applyAlignment="1">
      <alignment horizontal="left"/>
    </xf>
    <xf numFmtId="0" fontId="5" fillId="21" borderId="0" xfId="0" applyFont="1" applyFill="1" applyBorder="1" applyAlignment="1">
      <alignment horizontal="center"/>
    </xf>
    <xf numFmtId="0" fontId="0" fillId="21" borderId="0" xfId="0" applyFill="1" applyAlignment="1">
      <alignment horizontal="center" vertical="center"/>
    </xf>
    <xf numFmtId="0" fontId="0" fillId="21" borderId="0" xfId="0" applyFont="1" applyFill="1" applyBorder="1" applyAlignment="1">
      <alignment horizontal="left"/>
    </xf>
    <xf numFmtId="0" fontId="39" fillId="0" borderId="24" xfId="0" applyFont="1" applyBorder="1" applyAlignment="1">
      <alignment horizontal="center"/>
    </xf>
    <xf numFmtId="0" fontId="63" fillId="19" borderId="0" xfId="0" applyFont="1" applyFill="1"/>
    <xf numFmtId="0" fontId="4" fillId="19" borderId="0" xfId="0" applyFont="1" applyFill="1" applyBorder="1" applyAlignment="1"/>
    <xf numFmtId="0" fontId="4" fillId="19" borderId="0" xfId="0" applyFont="1" applyFill="1" applyBorder="1" applyAlignment="1">
      <alignment horizontal="left"/>
    </xf>
    <xf numFmtId="0" fontId="5" fillId="19" borderId="0" xfId="0" applyFont="1" applyFill="1" applyBorder="1" applyAlignment="1">
      <alignment horizontal="left"/>
    </xf>
    <xf numFmtId="0" fontId="0" fillId="2" borderId="11" xfId="0" applyFill="1" applyBorder="1"/>
    <xf numFmtId="0" fontId="0" fillId="2" borderId="12" xfId="0" applyFill="1" applyBorder="1"/>
    <xf numFmtId="0" fontId="4" fillId="2" borderId="14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29" xfId="0" applyFill="1" applyBorder="1"/>
    <xf numFmtId="0" fontId="0" fillId="11" borderId="0" xfId="0" applyFill="1" applyBorder="1"/>
    <xf numFmtId="0" fontId="4" fillId="19" borderId="0" xfId="0" applyFont="1" applyFill="1" applyBorder="1"/>
    <xf numFmtId="0" fontId="22" fillId="19" borderId="0" xfId="0" applyFont="1" applyFill="1" applyBorder="1"/>
    <xf numFmtId="0" fontId="4" fillId="2" borderId="84" xfId="0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center"/>
    </xf>
    <xf numFmtId="0" fontId="4" fillId="11" borderId="0" xfId="0" applyFont="1" applyFill="1" applyBorder="1"/>
    <xf numFmtId="0" fontId="22" fillId="11" borderId="0" xfId="0" applyFont="1" applyFill="1" applyBorder="1"/>
    <xf numFmtId="0" fontId="4" fillId="2" borderId="84" xfId="0" applyFont="1" applyFill="1" applyBorder="1" applyAlignment="1" applyProtection="1">
      <alignment horizontal="center" vertical="center"/>
      <protection locked="0"/>
    </xf>
    <xf numFmtId="0" fontId="0" fillId="43" borderId="0" xfId="0" applyFill="1"/>
    <xf numFmtId="0" fontId="0" fillId="43" borderId="0" xfId="0" applyFill="1" applyBorder="1"/>
    <xf numFmtId="0" fontId="1" fillId="44" borderId="0" xfId="0" applyFont="1" applyFill="1" applyBorder="1" applyAlignment="1">
      <alignment horizontal="center" vertical="center"/>
    </xf>
    <xf numFmtId="0" fontId="0" fillId="43" borderId="0" xfId="0" applyFill="1" applyBorder="1" applyAlignment="1">
      <alignment horizontal="center" vertical="center"/>
    </xf>
    <xf numFmtId="0" fontId="4" fillId="43" borderId="0" xfId="0" applyFont="1" applyFill="1" applyBorder="1" applyAlignment="1" applyProtection="1">
      <alignment horizontal="center"/>
      <protection locked="0"/>
    </xf>
    <xf numFmtId="0" fontId="0" fillId="43" borderId="0" xfId="0" applyFill="1" applyAlignment="1">
      <alignment horizontal="center"/>
    </xf>
    <xf numFmtId="0" fontId="8" fillId="43" borderId="0" xfId="0" applyFont="1" applyFill="1"/>
    <xf numFmtId="0" fontId="10" fillId="43" borderId="0" xfId="0" applyFont="1" applyFill="1"/>
    <xf numFmtId="0" fontId="93" fillId="43" borderId="0" xfId="0" applyFont="1" applyFill="1"/>
    <xf numFmtId="0" fontId="5" fillId="43" borderId="0" xfId="0" applyFont="1" applyFill="1" applyBorder="1"/>
    <xf numFmtId="0" fontId="4" fillId="2" borderId="84" xfId="0" applyFont="1" applyFill="1" applyBorder="1" applyAlignment="1">
      <alignment horizontal="center"/>
    </xf>
    <xf numFmtId="0" fontId="4" fillId="4" borderId="84" xfId="0" applyFont="1" applyFill="1" applyBorder="1"/>
    <xf numFmtId="0" fontId="4" fillId="4" borderId="84" xfId="0" applyFont="1" applyFill="1" applyBorder="1" applyAlignment="1">
      <alignment horizontal="center"/>
    </xf>
    <xf numFmtId="49" fontId="63" fillId="30" borderId="79" xfId="0" applyNumberFormat="1" applyFont="1" applyFill="1" applyBorder="1" applyAlignment="1">
      <alignment horizontal="center" vertical="center"/>
    </xf>
    <xf numFmtId="0" fontId="62" fillId="16" borderId="60" xfId="0" applyFont="1" applyFill="1" applyBorder="1" applyAlignment="1">
      <alignment horizontal="center" vertical="center"/>
    </xf>
    <xf numFmtId="0" fontId="31" fillId="5" borderId="60" xfId="0" applyFont="1" applyFill="1" applyBorder="1" applyAlignment="1">
      <alignment horizontal="center" vertical="center"/>
    </xf>
    <xf numFmtId="0" fontId="25" fillId="4" borderId="42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4" fontId="21" fillId="15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15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5" borderId="27" xfId="0" applyFont="1" applyFill="1" applyBorder="1" applyAlignment="1" applyProtection="1">
      <alignment horizontal="center" vertical="center" textRotation="90"/>
      <protection locked="0"/>
    </xf>
    <xf numFmtId="0" fontId="12" fillId="26" borderId="15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center"/>
    </xf>
    <xf numFmtId="0" fontId="12" fillId="26" borderId="66" xfId="0" applyFont="1" applyFill="1" applyBorder="1" applyAlignment="1">
      <alignment horizontal="center"/>
    </xf>
    <xf numFmtId="14" fontId="22" fillId="15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15" borderId="13" xfId="0" applyFont="1" applyFill="1" applyBorder="1" applyAlignment="1" applyProtection="1">
      <alignment horizontal="center" vertical="center" textRotation="90"/>
      <protection locked="0"/>
    </xf>
    <xf numFmtId="0" fontId="22" fillId="15" borderId="26" xfId="0" applyFont="1" applyFill="1" applyBorder="1" applyAlignment="1" applyProtection="1">
      <alignment horizontal="center" vertical="center" textRotation="90"/>
      <protection locked="0"/>
    </xf>
    <xf numFmtId="14" fontId="22" fillId="2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2" borderId="13" xfId="0" applyFont="1" applyFill="1" applyBorder="1" applyAlignment="1" applyProtection="1">
      <alignment horizontal="center" vertical="center" textRotation="90"/>
      <protection locked="0"/>
    </xf>
    <xf numFmtId="0" fontId="22" fillId="2" borderId="26" xfId="0" applyFont="1" applyFill="1" applyBorder="1" applyAlignment="1" applyProtection="1">
      <alignment horizontal="center" vertical="center" textRotation="90"/>
      <protection locked="0"/>
    </xf>
    <xf numFmtId="14" fontId="21" fillId="2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2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27" xfId="0" applyFont="1" applyFill="1" applyBorder="1" applyAlignment="1" applyProtection="1">
      <alignment horizontal="center" vertical="center" textRotation="90"/>
      <protection locked="0"/>
    </xf>
    <xf numFmtId="14" fontId="21" fillId="10" borderId="12" xfId="0" applyNumberFormat="1" applyFont="1" applyFill="1" applyBorder="1" applyAlignment="1">
      <alignment horizontal="center" vertical="center" textRotation="90"/>
    </xf>
    <xf numFmtId="14" fontId="21" fillId="10" borderId="14" xfId="0" applyNumberFormat="1" applyFont="1" applyFill="1" applyBorder="1" applyAlignment="1">
      <alignment horizontal="center" vertical="center" textRotation="90"/>
    </xf>
    <xf numFmtId="0" fontId="21" fillId="10" borderId="27" xfId="0" applyFont="1" applyFill="1" applyBorder="1" applyAlignment="1">
      <alignment horizontal="center" vertical="center" textRotation="90"/>
    </xf>
    <xf numFmtId="14" fontId="22" fillId="10" borderId="11" xfId="0" applyNumberFormat="1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22" fillId="10" borderId="26" xfId="0" applyFont="1" applyFill="1" applyBorder="1" applyAlignment="1">
      <alignment horizontal="center" vertical="center" textRotation="90"/>
    </xf>
    <xf numFmtId="0" fontId="29" fillId="4" borderId="39" xfId="0" applyFont="1" applyFill="1" applyBorder="1" applyAlignment="1">
      <alignment horizontal="center" vertical="center"/>
    </xf>
    <xf numFmtId="0" fontId="29" fillId="4" borderId="22" xfId="0" applyFont="1" applyFill="1" applyBorder="1" applyAlignment="1">
      <alignment horizontal="center" vertical="center"/>
    </xf>
    <xf numFmtId="0" fontId="29" fillId="4" borderId="23" xfId="0" applyFont="1" applyFill="1" applyBorder="1" applyAlignment="1">
      <alignment horizontal="center" vertical="center"/>
    </xf>
    <xf numFmtId="0" fontId="29" fillId="4" borderId="24" xfId="0" applyFont="1" applyFill="1" applyBorder="1" applyAlignment="1">
      <alignment horizontal="center" vertical="center"/>
    </xf>
    <xf numFmtId="0" fontId="40" fillId="7" borderId="39" xfId="0" applyFont="1" applyFill="1" applyBorder="1" applyAlignment="1">
      <alignment horizontal="center"/>
    </xf>
    <xf numFmtId="0" fontId="40" fillId="7" borderId="22" xfId="0" applyFont="1" applyFill="1" applyBorder="1" applyAlignment="1">
      <alignment horizontal="center"/>
    </xf>
    <xf numFmtId="0" fontId="44" fillId="2" borderId="39" xfId="0" applyFont="1" applyFill="1" applyBorder="1" applyAlignment="1">
      <alignment horizontal="center"/>
    </xf>
    <xf numFmtId="0" fontId="44" fillId="2" borderId="22" xfId="0" applyFont="1" applyFill="1" applyBorder="1" applyAlignment="1">
      <alignment horizontal="center"/>
    </xf>
    <xf numFmtId="14" fontId="22" fillId="10" borderId="12" xfId="0" applyNumberFormat="1" applyFont="1" applyFill="1" applyBorder="1" applyAlignment="1">
      <alignment horizontal="center" vertical="center" textRotation="90"/>
    </xf>
    <xf numFmtId="14" fontId="22" fillId="10" borderId="14" xfId="0" applyNumberFormat="1" applyFont="1" applyFill="1" applyBorder="1" applyAlignment="1">
      <alignment horizontal="center" vertical="center" textRotation="90"/>
    </xf>
    <xf numFmtId="0" fontId="22" fillId="10" borderId="27" xfId="0" applyFont="1" applyFill="1" applyBorder="1" applyAlignment="1">
      <alignment horizontal="center" vertical="center" textRotation="90"/>
    </xf>
    <xf numFmtId="0" fontId="16" fillId="10" borderId="15" xfId="0" applyFont="1" applyFill="1" applyBorder="1" applyAlignment="1">
      <alignment horizontal="center"/>
    </xf>
    <xf numFmtId="0" fontId="16" fillId="10" borderId="17" xfId="0" applyFont="1" applyFill="1" applyBorder="1" applyAlignment="1">
      <alignment horizontal="center"/>
    </xf>
    <xf numFmtId="0" fontId="16" fillId="10" borderId="66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5" fillId="19" borderId="0" xfId="0" applyFont="1" applyFill="1" applyAlignment="1">
      <alignment horizontal="right"/>
    </xf>
    <xf numFmtId="0" fontId="5" fillId="19" borderId="0" xfId="0" applyFont="1" applyFill="1" applyBorder="1" applyAlignment="1">
      <alignment horizontal="right"/>
    </xf>
    <xf numFmtId="0" fontId="10" fillId="19" borderId="0" xfId="0" applyFont="1" applyFill="1" applyAlignment="1">
      <alignment horizontal="center"/>
    </xf>
    <xf numFmtId="0" fontId="16" fillId="25" borderId="15" xfId="0" applyFont="1" applyFill="1" applyBorder="1" applyAlignment="1">
      <alignment horizontal="center"/>
    </xf>
    <xf numFmtId="0" fontId="16" fillId="25" borderId="66" xfId="0" applyFont="1" applyFill="1" applyBorder="1" applyAlignment="1">
      <alignment horizontal="center"/>
    </xf>
    <xf numFmtId="0" fontId="41" fillId="19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14" fontId="32" fillId="10" borderId="11" xfId="0" applyNumberFormat="1" applyFont="1" applyFill="1" applyBorder="1" applyAlignment="1">
      <alignment horizontal="center" vertical="center" textRotation="90"/>
    </xf>
    <xf numFmtId="0" fontId="32" fillId="10" borderId="13" xfId="0" applyFont="1" applyFill="1" applyBorder="1" applyAlignment="1">
      <alignment horizontal="center" vertical="center" textRotation="90"/>
    </xf>
    <xf numFmtId="0" fontId="32" fillId="10" borderId="26" xfId="0" applyFont="1" applyFill="1" applyBorder="1" applyAlignment="1">
      <alignment horizontal="center" vertical="center" textRotation="90"/>
    </xf>
    <xf numFmtId="0" fontId="99" fillId="21" borderId="0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/>
    </xf>
    <xf numFmtId="0" fontId="3" fillId="5" borderId="66" xfId="0" applyFont="1" applyFill="1" applyBorder="1" applyAlignment="1">
      <alignment horizontal="center"/>
    </xf>
    <xf numFmtId="14" fontId="21" fillId="11" borderId="93" xfId="0" applyNumberFormat="1" applyFont="1" applyFill="1" applyBorder="1" applyAlignment="1">
      <alignment horizontal="center" vertical="center" textRotation="90"/>
    </xf>
    <xf numFmtId="14" fontId="21" fillId="11" borderId="42" xfId="0" applyNumberFormat="1" applyFont="1" applyFill="1" applyBorder="1" applyAlignment="1">
      <alignment horizontal="center" vertical="center" textRotation="90"/>
    </xf>
    <xf numFmtId="14" fontId="21" fillId="11" borderId="33" xfId="0" applyNumberFormat="1" applyFont="1" applyFill="1" applyBorder="1" applyAlignment="1">
      <alignment horizontal="center" vertical="center" textRotation="90"/>
    </xf>
    <xf numFmtId="0" fontId="12" fillId="2" borderId="15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center"/>
    </xf>
    <xf numFmtId="0" fontId="12" fillId="2" borderId="66" xfId="0" applyFont="1" applyFill="1" applyBorder="1" applyAlignment="1">
      <alignment horizontal="center"/>
    </xf>
    <xf numFmtId="0" fontId="21" fillId="10" borderId="14" xfId="0" applyFont="1" applyFill="1" applyBorder="1" applyAlignment="1">
      <alignment horizontal="center" vertical="center" textRotation="90"/>
    </xf>
    <xf numFmtId="14" fontId="22" fillId="11" borderId="94" xfId="0" applyNumberFormat="1" applyFont="1" applyFill="1" applyBorder="1" applyAlignment="1" applyProtection="1">
      <alignment horizontal="center" vertical="center" textRotation="90"/>
      <protection locked="0"/>
    </xf>
    <xf numFmtId="14" fontId="22" fillId="11" borderId="41" xfId="0" applyNumberFormat="1" applyFont="1" applyFill="1" applyBorder="1" applyAlignment="1" applyProtection="1">
      <alignment horizontal="center" vertical="center" textRotation="90"/>
      <protection locked="0"/>
    </xf>
    <xf numFmtId="14" fontId="22" fillId="11" borderId="32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93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42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10" borderId="93" xfId="0" applyNumberFormat="1" applyFont="1" applyFill="1" applyBorder="1" applyAlignment="1">
      <alignment horizontal="center" vertical="center" textRotation="90"/>
    </xf>
    <xf numFmtId="14" fontId="21" fillId="10" borderId="42" xfId="0" applyNumberFormat="1" applyFont="1" applyFill="1" applyBorder="1" applyAlignment="1">
      <alignment horizontal="center" vertical="center" textRotation="90"/>
    </xf>
    <xf numFmtId="14" fontId="21" fillId="10" borderId="33" xfId="0" applyNumberFormat="1" applyFont="1" applyFill="1" applyBorder="1" applyAlignment="1">
      <alignment horizontal="center" vertical="center" textRotation="90"/>
    </xf>
    <xf numFmtId="14" fontId="22" fillId="10" borderId="94" xfId="0" applyNumberFormat="1" applyFont="1" applyFill="1" applyBorder="1" applyAlignment="1">
      <alignment horizontal="center" vertical="center" textRotation="90"/>
    </xf>
    <xf numFmtId="14" fontId="22" fillId="10" borderId="41" xfId="0" applyNumberFormat="1" applyFont="1" applyFill="1" applyBorder="1" applyAlignment="1">
      <alignment horizontal="center" vertical="center" textRotation="90"/>
    </xf>
    <xf numFmtId="14" fontId="22" fillId="10" borderId="32" xfId="0" applyNumberFormat="1" applyFont="1" applyFill="1" applyBorder="1" applyAlignment="1">
      <alignment horizontal="center" vertical="center" textRotation="90"/>
    </xf>
    <xf numFmtId="0" fontId="99" fillId="7" borderId="0" xfId="0" applyFont="1" applyFill="1" applyAlignment="1">
      <alignment horizontal="center"/>
    </xf>
    <xf numFmtId="0" fontId="29" fillId="4" borderId="39" xfId="0" applyFont="1" applyFill="1" applyBorder="1" applyAlignment="1">
      <alignment horizontal="center"/>
    </xf>
    <xf numFmtId="0" fontId="29" fillId="4" borderId="22" xfId="0" applyFont="1" applyFill="1" applyBorder="1" applyAlignment="1">
      <alignment horizontal="center"/>
    </xf>
    <xf numFmtId="14" fontId="22" fillId="11" borderId="94" xfId="0" applyNumberFormat="1" applyFont="1" applyFill="1" applyBorder="1" applyAlignment="1">
      <alignment horizontal="center" vertical="center" textRotation="90"/>
    </xf>
    <xf numFmtId="14" fontId="22" fillId="11" borderId="41" xfId="0" applyNumberFormat="1" applyFont="1" applyFill="1" applyBorder="1" applyAlignment="1">
      <alignment horizontal="center" vertical="center" textRotation="90"/>
    </xf>
    <xf numFmtId="14" fontId="22" fillId="11" borderId="32" xfId="0" applyNumberFormat="1" applyFont="1" applyFill="1" applyBorder="1" applyAlignment="1">
      <alignment horizontal="center" vertical="center" textRotation="90"/>
    </xf>
    <xf numFmtId="14" fontId="8" fillId="10" borderId="12" xfId="0" applyNumberFormat="1" applyFont="1" applyFill="1" applyBorder="1" applyAlignment="1">
      <alignment horizontal="center" vertical="center" textRotation="90"/>
    </xf>
    <xf numFmtId="14" fontId="8" fillId="10" borderId="14" xfId="0" applyNumberFormat="1" applyFont="1" applyFill="1" applyBorder="1" applyAlignment="1">
      <alignment horizontal="center" vertical="center" textRotation="90"/>
    </xf>
    <xf numFmtId="0" fontId="8" fillId="10" borderId="14" xfId="0" applyFont="1" applyFill="1" applyBorder="1" applyAlignment="1">
      <alignment horizontal="center" vertical="center" textRotation="90"/>
    </xf>
    <xf numFmtId="0" fontId="23" fillId="2" borderId="39" xfId="0" applyFont="1" applyFill="1" applyBorder="1" applyAlignment="1">
      <alignment horizontal="center"/>
    </xf>
    <xf numFmtId="0" fontId="23" fillId="2" borderId="22" xfId="0" applyFont="1" applyFill="1" applyBorder="1" applyAlignment="1">
      <alignment horizontal="center"/>
    </xf>
    <xf numFmtId="14" fontId="22" fillId="14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14" borderId="13" xfId="0" applyFont="1" applyFill="1" applyBorder="1" applyAlignment="1" applyProtection="1">
      <alignment horizontal="center" vertical="center" textRotation="90"/>
      <protection locked="0"/>
    </xf>
    <xf numFmtId="14" fontId="22" fillId="9" borderId="32" xfId="0" applyNumberFormat="1" applyFont="1" applyFill="1" applyBorder="1" applyAlignment="1">
      <alignment horizontal="center" vertical="center" textRotation="90"/>
    </xf>
    <xf numFmtId="0" fontId="22" fillId="9" borderId="13" xfId="0" applyFont="1" applyFill="1" applyBorder="1" applyAlignment="1">
      <alignment horizontal="center" vertical="center" textRotation="90"/>
    </xf>
    <xf numFmtId="14" fontId="21" fillId="9" borderId="33" xfId="0" applyNumberFormat="1" applyFont="1" applyFill="1" applyBorder="1" applyAlignment="1">
      <alignment horizontal="center" vertical="center" textRotation="90"/>
    </xf>
    <xf numFmtId="14" fontId="21" fillId="9" borderId="14" xfId="0" applyNumberFormat="1" applyFont="1" applyFill="1" applyBorder="1" applyAlignment="1">
      <alignment horizontal="center" vertical="center" textRotation="90"/>
    </xf>
    <xf numFmtId="0" fontId="21" fillId="9" borderId="14" xfId="0" applyFont="1" applyFill="1" applyBorder="1" applyAlignment="1">
      <alignment horizontal="center" vertical="center" textRotation="90"/>
    </xf>
    <xf numFmtId="14" fontId="22" fillId="4" borderId="32" xfId="0" applyNumberFormat="1" applyFont="1" applyFill="1" applyBorder="1" applyAlignment="1">
      <alignment horizontal="center" vertical="center" textRotation="90"/>
    </xf>
    <xf numFmtId="0" fontId="22" fillId="4" borderId="13" xfId="0" applyFont="1" applyFill="1" applyBorder="1" applyAlignment="1">
      <alignment horizontal="center" vertical="center" textRotation="90"/>
    </xf>
    <xf numFmtId="14" fontId="21" fillId="4" borderId="33" xfId="0" applyNumberFormat="1" applyFont="1" applyFill="1" applyBorder="1" applyAlignment="1">
      <alignment horizontal="center" vertical="center" textRotation="90"/>
    </xf>
    <xf numFmtId="14" fontId="21" fillId="4" borderId="14" xfId="0" applyNumberFormat="1" applyFont="1" applyFill="1" applyBorder="1" applyAlignment="1">
      <alignment horizontal="center" vertical="center" textRotation="90"/>
    </xf>
    <xf numFmtId="0" fontId="21" fillId="4" borderId="14" xfId="0" applyFont="1" applyFill="1" applyBorder="1" applyAlignment="1">
      <alignment horizontal="center" vertical="center" textRotation="90"/>
    </xf>
    <xf numFmtId="14" fontId="22" fillId="21" borderId="32" xfId="0" applyNumberFormat="1" applyFont="1" applyFill="1" applyBorder="1" applyAlignment="1">
      <alignment horizontal="center" vertical="center" textRotation="90"/>
    </xf>
    <xf numFmtId="0" fontId="22" fillId="21" borderId="13" xfId="0" applyFont="1" applyFill="1" applyBorder="1" applyAlignment="1">
      <alignment horizontal="center" vertical="center" textRotation="90"/>
    </xf>
    <xf numFmtId="14" fontId="21" fillId="21" borderId="33" xfId="0" applyNumberFormat="1" applyFont="1" applyFill="1" applyBorder="1" applyAlignment="1">
      <alignment horizontal="center" vertical="center" textRotation="90"/>
    </xf>
    <xf numFmtId="14" fontId="21" fillId="21" borderId="14" xfId="0" applyNumberFormat="1" applyFont="1" applyFill="1" applyBorder="1" applyAlignment="1">
      <alignment horizontal="center" vertical="center" textRotation="90"/>
    </xf>
    <xf numFmtId="0" fontId="21" fillId="21" borderId="14" xfId="0" applyFont="1" applyFill="1" applyBorder="1" applyAlignment="1">
      <alignment horizontal="center" vertical="center" textRotation="90"/>
    </xf>
    <xf numFmtId="14" fontId="21" fillId="14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14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4" borderId="14" xfId="0" applyFont="1" applyFill="1" applyBorder="1" applyAlignment="1" applyProtection="1">
      <alignment horizontal="center" vertical="center" textRotation="90"/>
      <protection locked="0"/>
    </xf>
    <xf numFmtId="0" fontId="36" fillId="7" borderId="39" xfId="0" applyFont="1" applyFill="1" applyBorder="1" applyAlignment="1">
      <alignment horizontal="center"/>
    </xf>
    <xf numFmtId="0" fontId="36" fillId="7" borderId="22" xfId="0" applyFont="1" applyFill="1" applyBorder="1" applyAlignment="1">
      <alignment horizontal="center"/>
    </xf>
    <xf numFmtId="0" fontId="0" fillId="28" borderId="0" xfId="0" applyFill="1" applyBorder="1" applyAlignment="1">
      <alignment horizontal="center"/>
    </xf>
    <xf numFmtId="14" fontId="8" fillId="9" borderId="33" xfId="0" applyNumberFormat="1" applyFont="1" applyFill="1" applyBorder="1" applyAlignment="1">
      <alignment horizontal="center" vertical="center" textRotation="90"/>
    </xf>
    <xf numFmtId="14" fontId="8" fillId="9" borderId="14" xfId="0" applyNumberFormat="1" applyFont="1" applyFill="1" applyBorder="1" applyAlignment="1">
      <alignment horizontal="center" vertical="center" textRotation="90"/>
    </xf>
    <xf numFmtId="0" fontId="8" fillId="9" borderId="14" xfId="0" applyFont="1" applyFill="1" applyBorder="1" applyAlignment="1">
      <alignment horizontal="center" vertical="center" textRotation="90"/>
    </xf>
    <xf numFmtId="14" fontId="12" fillId="9" borderId="32" xfId="0" applyNumberFormat="1" applyFont="1" applyFill="1" applyBorder="1" applyAlignment="1">
      <alignment horizontal="center" vertical="center" textRotation="90"/>
    </xf>
    <xf numFmtId="0" fontId="12" fillId="9" borderId="13" xfId="0" applyFont="1" applyFill="1" applyBorder="1" applyAlignment="1">
      <alignment horizontal="center" vertical="center" textRotation="90"/>
    </xf>
    <xf numFmtId="14" fontId="32" fillId="9" borderId="32" xfId="0" applyNumberFormat="1" applyFont="1" applyFill="1" applyBorder="1" applyAlignment="1">
      <alignment horizontal="center" vertical="center" textRotation="90"/>
    </xf>
    <xf numFmtId="0" fontId="32" fillId="9" borderId="13" xfId="0" applyFont="1" applyFill="1" applyBorder="1" applyAlignment="1">
      <alignment horizontal="center" vertical="center" textRotation="90"/>
    </xf>
    <xf numFmtId="0" fontId="4" fillId="24" borderId="15" xfId="0" applyFont="1" applyFill="1" applyBorder="1" applyAlignment="1">
      <alignment horizontal="center"/>
    </xf>
    <xf numFmtId="0" fontId="4" fillId="24" borderId="17" xfId="0" applyFont="1" applyFill="1" applyBorder="1" applyAlignment="1">
      <alignment horizontal="center"/>
    </xf>
    <xf numFmtId="0" fontId="4" fillId="24" borderId="66" xfId="0" applyFont="1" applyFill="1" applyBorder="1" applyAlignment="1">
      <alignment horizontal="center"/>
    </xf>
    <xf numFmtId="14" fontId="22" fillId="21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21" borderId="13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21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1" borderId="14" xfId="0" applyFont="1" applyFill="1" applyBorder="1" applyAlignment="1" applyProtection="1">
      <alignment horizontal="center" vertical="center" textRotation="90"/>
      <protection locked="0"/>
    </xf>
    <xf numFmtId="0" fontId="55" fillId="11" borderId="15" xfId="0" applyFont="1" applyFill="1" applyBorder="1" applyAlignment="1">
      <alignment horizontal="center"/>
    </xf>
    <xf numFmtId="0" fontId="55" fillId="11" borderId="17" xfId="0" applyFont="1" applyFill="1" applyBorder="1" applyAlignment="1">
      <alignment horizontal="center"/>
    </xf>
    <xf numFmtId="0" fontId="55" fillId="11" borderId="66" xfId="0" applyFont="1" applyFill="1" applyBorder="1" applyAlignment="1">
      <alignment horizontal="center"/>
    </xf>
    <xf numFmtId="0" fontId="4" fillId="28" borderId="15" xfId="0" applyFont="1" applyFill="1" applyBorder="1" applyAlignment="1">
      <alignment horizontal="center"/>
    </xf>
    <xf numFmtId="0" fontId="4" fillId="28" borderId="17" xfId="0" applyFont="1" applyFill="1" applyBorder="1" applyAlignment="1">
      <alignment horizontal="center"/>
    </xf>
    <xf numFmtId="0" fontId="4" fillId="28" borderId="66" xfId="0" applyFont="1" applyFill="1" applyBorder="1" applyAlignment="1">
      <alignment horizontal="center"/>
    </xf>
    <xf numFmtId="14" fontId="21" fillId="2" borderId="33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14" xfId="0" applyFont="1" applyFill="1" applyBorder="1" applyAlignment="1" applyProtection="1">
      <alignment horizontal="center" vertical="center" textRotation="90"/>
      <protection locked="0"/>
    </xf>
    <xf numFmtId="14" fontId="22" fillId="2" borderId="32" xfId="0" applyNumberFormat="1" applyFont="1" applyFill="1" applyBorder="1" applyAlignment="1" applyProtection="1">
      <alignment horizontal="center" vertical="center" textRotation="90"/>
      <protection locked="0"/>
    </xf>
    <xf numFmtId="0" fontId="12" fillId="20" borderId="15" xfId="0" applyFont="1" applyFill="1" applyBorder="1" applyAlignment="1">
      <alignment horizontal="center"/>
    </xf>
    <xf numFmtId="0" fontId="12" fillId="20" borderId="17" xfId="0" applyFont="1" applyFill="1" applyBorder="1" applyAlignment="1">
      <alignment horizontal="center"/>
    </xf>
    <xf numFmtId="0" fontId="12" fillId="20" borderId="66" xfId="0" applyFont="1" applyFill="1" applyBorder="1" applyAlignment="1">
      <alignment horizontal="center"/>
    </xf>
    <xf numFmtId="0" fontId="42" fillId="7" borderId="39" xfId="0" applyFont="1" applyFill="1" applyBorder="1" applyAlignment="1">
      <alignment horizontal="center"/>
    </xf>
    <xf numFmtId="0" fontId="42" fillId="7" borderId="0" xfId="0" applyFont="1" applyFill="1" applyBorder="1" applyAlignment="1">
      <alignment horizontal="center"/>
    </xf>
    <xf numFmtId="0" fontId="4" fillId="28" borderId="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center"/>
    </xf>
    <xf numFmtId="14" fontId="22" fillId="30" borderId="12" xfId="0" applyNumberFormat="1" applyFont="1" applyFill="1" applyBorder="1" applyAlignment="1">
      <alignment horizontal="center" vertical="center" textRotation="90"/>
    </xf>
    <xf numFmtId="14" fontId="22" fillId="30" borderId="14" xfId="0" applyNumberFormat="1" applyFont="1" applyFill="1" applyBorder="1" applyAlignment="1">
      <alignment horizontal="center" vertical="center" textRotation="90"/>
    </xf>
    <xf numFmtId="14" fontId="22" fillId="30" borderId="29" xfId="0" applyNumberFormat="1" applyFont="1" applyFill="1" applyBorder="1" applyAlignment="1">
      <alignment horizontal="center" vertical="center" textRotation="90"/>
    </xf>
    <xf numFmtId="14" fontId="22" fillId="11" borderId="11" xfId="0" applyNumberFormat="1" applyFont="1" applyFill="1" applyBorder="1" applyAlignment="1">
      <alignment horizontal="center" vertical="center" textRotation="90"/>
    </xf>
    <xf numFmtId="14" fontId="22" fillId="11" borderId="13" xfId="0" applyNumberFormat="1" applyFont="1" applyFill="1" applyBorder="1" applyAlignment="1">
      <alignment horizontal="center" vertical="center" textRotation="90"/>
    </xf>
    <xf numFmtId="14" fontId="22" fillId="11" borderId="28" xfId="0" applyNumberFormat="1" applyFont="1" applyFill="1" applyBorder="1" applyAlignment="1">
      <alignment horizontal="center" vertical="center" textRotation="90"/>
    </xf>
    <xf numFmtId="14" fontId="22" fillId="11" borderId="12" xfId="0" applyNumberFormat="1" applyFont="1" applyFill="1" applyBorder="1" applyAlignment="1">
      <alignment horizontal="center" vertical="center" textRotation="90"/>
    </xf>
    <xf numFmtId="14" fontId="22" fillId="11" borderId="14" xfId="0" applyNumberFormat="1" applyFont="1" applyFill="1" applyBorder="1" applyAlignment="1">
      <alignment horizontal="center" vertical="center" textRotation="90"/>
    </xf>
    <xf numFmtId="14" fontId="22" fillId="11" borderId="29" xfId="0" applyNumberFormat="1" applyFont="1" applyFill="1" applyBorder="1" applyAlignment="1">
      <alignment horizontal="center" vertical="center" textRotation="90"/>
    </xf>
    <xf numFmtId="14" fontId="22" fillId="30" borderId="11" xfId="0" applyNumberFormat="1" applyFont="1" applyFill="1" applyBorder="1" applyAlignment="1">
      <alignment horizontal="center" vertical="center" textRotation="90"/>
    </xf>
    <xf numFmtId="14" fontId="22" fillId="30" borderId="13" xfId="0" applyNumberFormat="1" applyFont="1" applyFill="1" applyBorder="1" applyAlignment="1">
      <alignment horizontal="center" vertical="center" textRotation="90"/>
    </xf>
    <xf numFmtId="14" fontId="22" fillId="30" borderId="28" xfId="0" applyNumberFormat="1" applyFont="1" applyFill="1" applyBorder="1" applyAlignment="1">
      <alignment horizontal="center" vertical="center" textRotation="90"/>
    </xf>
    <xf numFmtId="0" fontId="48" fillId="7" borderId="0" xfId="0" applyFont="1" applyFill="1" applyAlignment="1">
      <alignment horizontal="center"/>
    </xf>
    <xf numFmtId="14" fontId="22" fillId="9" borderId="33" xfId="0" applyNumberFormat="1" applyFont="1" applyFill="1" applyBorder="1" applyAlignment="1">
      <alignment horizontal="center" vertical="center" textRotation="90"/>
    </xf>
    <xf numFmtId="14" fontId="22" fillId="9" borderId="14" xfId="0" applyNumberFormat="1" applyFont="1" applyFill="1" applyBorder="1" applyAlignment="1">
      <alignment horizontal="center" vertical="center" textRotation="90"/>
    </xf>
    <xf numFmtId="0" fontId="22" fillId="9" borderId="14" xfId="0" applyFont="1" applyFill="1" applyBorder="1" applyAlignment="1">
      <alignment horizontal="center" vertical="center" textRotation="90"/>
    </xf>
    <xf numFmtId="0" fontId="4" fillId="25" borderId="15" xfId="0" applyFont="1" applyFill="1" applyBorder="1" applyAlignment="1">
      <alignment horizontal="center"/>
    </xf>
    <xf numFmtId="0" fontId="4" fillId="25" borderId="17" xfId="0" applyFont="1" applyFill="1" applyBorder="1" applyAlignment="1">
      <alignment horizontal="center"/>
    </xf>
    <xf numFmtId="0" fontId="4" fillId="25" borderId="66" xfId="0" applyFont="1" applyFill="1" applyBorder="1" applyAlignment="1">
      <alignment horizontal="center"/>
    </xf>
    <xf numFmtId="0" fontId="4" fillId="19" borderId="0" xfId="0" applyFont="1" applyFill="1" applyBorder="1" applyAlignment="1">
      <alignment horizontal="center"/>
    </xf>
    <xf numFmtId="0" fontId="53" fillId="4" borderId="39" xfId="0" applyFont="1" applyFill="1" applyBorder="1" applyAlignment="1">
      <alignment horizontal="center"/>
    </xf>
    <xf numFmtId="0" fontId="53" fillId="4" borderId="22" xfId="0" applyFont="1" applyFill="1" applyBorder="1" applyAlignment="1">
      <alignment horizontal="center"/>
    </xf>
    <xf numFmtId="0" fontId="5" fillId="19" borderId="0" xfId="0" applyFont="1" applyFill="1" applyBorder="1" applyAlignment="1">
      <alignment horizontal="center"/>
    </xf>
    <xf numFmtId="0" fontId="40" fillId="7" borderId="0" xfId="0" applyFont="1" applyFill="1" applyBorder="1" applyAlignment="1">
      <alignment horizontal="center"/>
    </xf>
    <xf numFmtId="14" fontId="12" fillId="9" borderId="33" xfId="0" applyNumberFormat="1" applyFont="1" applyFill="1" applyBorder="1" applyAlignment="1">
      <alignment horizontal="center" vertical="center" textRotation="90"/>
    </xf>
    <xf numFmtId="14" fontId="12" fillId="9" borderId="14" xfId="0" applyNumberFormat="1" applyFont="1" applyFill="1" applyBorder="1" applyAlignment="1">
      <alignment horizontal="center" vertical="center" textRotation="90"/>
    </xf>
    <xf numFmtId="0" fontId="12" fillId="9" borderId="14" xfId="0" applyFont="1" applyFill="1" applyBorder="1" applyAlignment="1">
      <alignment horizontal="center" vertical="center" textRotation="90"/>
    </xf>
    <xf numFmtId="0" fontId="5" fillId="19" borderId="0" xfId="0" applyFont="1" applyFill="1" applyAlignment="1">
      <alignment horizontal="center"/>
    </xf>
    <xf numFmtId="0" fontId="99" fillId="7" borderId="64" xfId="0" applyFont="1" applyFill="1" applyBorder="1" applyAlignment="1">
      <alignment horizontal="center"/>
    </xf>
    <xf numFmtId="0" fontId="4" fillId="19" borderId="0" xfId="0" applyFont="1" applyFill="1" applyBorder="1" applyAlignment="1">
      <alignment horizontal="left"/>
    </xf>
    <xf numFmtId="14" fontId="21" fillId="9" borderId="49" xfId="0" applyNumberFormat="1" applyFont="1" applyFill="1" applyBorder="1" applyAlignment="1">
      <alignment horizontal="center" vertical="center" textRotation="90"/>
    </xf>
    <xf numFmtId="14" fontId="21" fillId="9" borderId="31" xfId="0" applyNumberFormat="1" applyFont="1" applyFill="1" applyBorder="1" applyAlignment="1">
      <alignment horizontal="center" vertical="center" textRotation="90"/>
    </xf>
    <xf numFmtId="0" fontId="21" fillId="9" borderId="31" xfId="0" applyFont="1" applyFill="1" applyBorder="1" applyAlignment="1">
      <alignment horizontal="center" vertical="center" textRotation="90"/>
    </xf>
    <xf numFmtId="0" fontId="101" fillId="7" borderId="8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14" fontId="21" fillId="0" borderId="12" xfId="0" applyNumberFormat="1" applyFont="1" applyBorder="1" applyAlignment="1" applyProtection="1">
      <alignment horizontal="center" vertical="center" textRotation="90"/>
      <protection locked="0"/>
    </xf>
    <xf numFmtId="14" fontId="21" fillId="0" borderId="14" xfId="0" applyNumberFormat="1" applyFont="1" applyBorder="1" applyAlignment="1" applyProtection="1">
      <alignment horizontal="center" vertical="center" textRotation="90"/>
      <protection locked="0"/>
    </xf>
    <xf numFmtId="0" fontId="21" fillId="0" borderId="14" xfId="0" applyFont="1" applyBorder="1" applyAlignment="1" applyProtection="1">
      <alignment horizontal="center" vertical="center" textRotation="90"/>
      <protection locked="0"/>
    </xf>
    <xf numFmtId="14" fontId="1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12" fillId="9" borderId="13" xfId="0" applyFont="1" applyFill="1" applyBorder="1" applyAlignment="1" applyProtection="1">
      <alignment horizontal="center" vertical="center" textRotation="90"/>
      <protection locked="0"/>
    </xf>
    <xf numFmtId="14" fontId="22" fillId="0" borderId="11" xfId="0" applyNumberFormat="1" applyFont="1" applyBorder="1" applyAlignment="1" applyProtection="1">
      <alignment horizontal="center" vertical="center" textRotation="90"/>
      <protection locked="0"/>
    </xf>
    <xf numFmtId="0" fontId="22" fillId="0" borderId="13" xfId="0" applyFont="1" applyBorder="1" applyAlignment="1" applyProtection="1">
      <alignment horizontal="center" vertical="center" textRotation="90"/>
      <protection locked="0"/>
    </xf>
    <xf numFmtId="14" fontId="21" fillId="9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9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9" borderId="14" xfId="0" applyFont="1" applyFill="1" applyBorder="1" applyAlignment="1" applyProtection="1">
      <alignment horizontal="center" vertical="center" textRotation="90"/>
      <protection locked="0"/>
    </xf>
    <xf numFmtId="0" fontId="0" fillId="43" borderId="0" xfId="0" applyFill="1" applyBorder="1" applyAlignment="1">
      <alignment horizontal="left"/>
    </xf>
    <xf numFmtId="0" fontId="0" fillId="43" borderId="0" xfId="0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0" fontId="3" fillId="22" borderId="17" xfId="0" applyFont="1" applyFill="1" applyBorder="1" applyAlignment="1">
      <alignment horizontal="center"/>
    </xf>
    <xf numFmtId="0" fontId="3" fillId="22" borderId="66" xfId="0" applyFont="1" applyFill="1" applyBorder="1" applyAlignment="1">
      <alignment horizontal="center"/>
    </xf>
    <xf numFmtId="14" fontId="2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9" borderId="13" xfId="0" applyFont="1" applyFill="1" applyBorder="1" applyAlignment="1" applyProtection="1">
      <alignment horizontal="center" vertical="center" textRotation="90"/>
      <protection locked="0"/>
    </xf>
    <xf numFmtId="0" fontId="70" fillId="34" borderId="31" xfId="0" applyFont="1" applyFill="1" applyBorder="1" applyAlignment="1">
      <alignment horizontal="center" vertical="center"/>
    </xf>
    <xf numFmtId="0" fontId="70" fillId="34" borderId="48" xfId="0" applyFont="1" applyFill="1" applyBorder="1" applyAlignment="1">
      <alignment horizontal="center" vertical="center"/>
    </xf>
    <xf numFmtId="0" fontId="21" fillId="43" borderId="0" xfId="0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98" fillId="12" borderId="39" xfId="0" applyFont="1" applyFill="1" applyBorder="1" applyAlignment="1">
      <alignment horizontal="center" vertical="center"/>
    </xf>
    <xf numFmtId="0" fontId="98" fillId="12" borderId="0" xfId="0" applyFont="1" applyFill="1" applyBorder="1" applyAlignment="1">
      <alignment horizontal="center" vertical="center"/>
    </xf>
    <xf numFmtId="0" fontId="98" fillId="12" borderId="22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36" fillId="7" borderId="20" xfId="0" applyFont="1" applyFill="1" applyBorder="1" applyAlignment="1">
      <alignment horizontal="center"/>
    </xf>
    <xf numFmtId="0" fontId="36" fillId="7" borderId="43" xfId="0" applyFont="1" applyFill="1" applyBorder="1" applyAlignment="1">
      <alignment horizontal="center"/>
    </xf>
    <xf numFmtId="0" fontId="36" fillId="7" borderId="21" xfId="0" applyFont="1" applyFill="1" applyBorder="1" applyAlignment="1">
      <alignment horizontal="center"/>
    </xf>
    <xf numFmtId="14" fontId="38" fillId="2" borderId="23" xfId="0" applyNumberFormat="1" applyFont="1" applyFill="1" applyBorder="1" applyAlignment="1">
      <alignment horizontal="center"/>
    </xf>
    <xf numFmtId="14" fontId="38" fillId="2" borderId="40" xfId="0" applyNumberFormat="1" applyFont="1" applyFill="1" applyBorder="1" applyAlignment="1">
      <alignment horizontal="center"/>
    </xf>
    <xf numFmtId="14" fontId="38" fillId="2" borderId="24" xfId="0" applyNumberFormat="1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 vertical="center"/>
    </xf>
    <xf numFmtId="0" fontId="33" fillId="7" borderId="31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48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/>
    </xf>
    <xf numFmtId="0" fontId="43" fillId="4" borderId="20" xfId="0" applyFont="1" applyFill="1" applyBorder="1" applyAlignment="1">
      <alignment horizontal="center"/>
    </xf>
    <xf numFmtId="0" fontId="43" fillId="4" borderId="21" xfId="0" applyFont="1" applyFill="1" applyBorder="1" applyAlignment="1">
      <alignment horizontal="center"/>
    </xf>
    <xf numFmtId="0" fontId="43" fillId="4" borderId="39" xfId="0" applyFont="1" applyFill="1" applyBorder="1" applyAlignment="1">
      <alignment horizontal="center"/>
    </xf>
    <xf numFmtId="0" fontId="43" fillId="4" borderId="22" xfId="0" applyFont="1" applyFill="1" applyBorder="1" applyAlignment="1">
      <alignment horizontal="center"/>
    </xf>
    <xf numFmtId="0" fontId="43" fillId="5" borderId="20" xfId="0" applyFont="1" applyFill="1" applyBorder="1" applyAlignment="1">
      <alignment horizontal="center"/>
    </xf>
    <xf numFmtId="0" fontId="43" fillId="5" borderId="43" xfId="0" applyFont="1" applyFill="1" applyBorder="1" applyAlignment="1">
      <alignment horizontal="center"/>
    </xf>
    <xf numFmtId="0" fontId="43" fillId="5" borderId="39" xfId="0" applyFont="1" applyFill="1" applyBorder="1" applyAlignment="1">
      <alignment horizontal="center"/>
    </xf>
    <xf numFmtId="0" fontId="43" fillId="5" borderId="0" xfId="0" applyFont="1" applyFill="1" applyBorder="1" applyAlignment="1">
      <alignment horizontal="center"/>
    </xf>
    <xf numFmtId="0" fontId="43" fillId="16" borderId="43" xfId="0" applyFont="1" applyFill="1" applyBorder="1" applyAlignment="1">
      <alignment horizontal="center"/>
    </xf>
    <xf numFmtId="0" fontId="43" fillId="16" borderId="21" xfId="0" applyFont="1" applyFill="1" applyBorder="1" applyAlignment="1">
      <alignment horizontal="center"/>
    </xf>
    <xf numFmtId="0" fontId="43" fillId="16" borderId="0" xfId="0" applyFont="1" applyFill="1" applyBorder="1" applyAlignment="1">
      <alignment horizontal="center"/>
    </xf>
    <xf numFmtId="0" fontId="43" fillId="16" borderId="22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76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27" fillId="13" borderId="34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  <xf numFmtId="0" fontId="27" fillId="13" borderId="51" xfId="0" applyFont="1" applyFill="1" applyBorder="1" applyAlignment="1">
      <alignment horizontal="center" vertical="center"/>
    </xf>
    <xf numFmtId="14" fontId="35" fillId="23" borderId="34" xfId="0" applyNumberFormat="1" applyFont="1" applyFill="1" applyBorder="1" applyAlignment="1">
      <alignment horizontal="center" vertical="center"/>
    </xf>
    <xf numFmtId="0" fontId="35" fillId="23" borderId="5" xfId="0" applyFont="1" applyFill="1" applyBorder="1" applyAlignment="1">
      <alignment horizontal="center" vertical="center"/>
    </xf>
    <xf numFmtId="0" fontId="35" fillId="23" borderId="51" xfId="0" applyFont="1" applyFill="1" applyBorder="1" applyAlignment="1">
      <alignment horizontal="center" vertical="center"/>
    </xf>
    <xf numFmtId="0" fontId="16" fillId="5" borderId="60" xfId="0" applyFont="1" applyFill="1" applyBorder="1" applyAlignment="1">
      <alignment horizontal="center"/>
    </xf>
    <xf numFmtId="0" fontId="16" fillId="6" borderId="60" xfId="0" applyFont="1" applyFill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4" fillId="42" borderId="20" xfId="0" applyFont="1" applyFill="1" applyBorder="1" applyAlignment="1">
      <alignment horizontal="center" vertical="center" textRotation="90"/>
    </xf>
    <xf numFmtId="0" fontId="4" fillId="42" borderId="21" xfId="0" applyFont="1" applyFill="1" applyBorder="1" applyAlignment="1">
      <alignment horizontal="center" vertical="center" textRotation="90"/>
    </xf>
    <xf numFmtId="0" fontId="4" fillId="42" borderId="39" xfId="0" applyFont="1" applyFill="1" applyBorder="1" applyAlignment="1">
      <alignment horizontal="center" vertical="center" textRotation="90"/>
    </xf>
    <xf numFmtId="0" fontId="4" fillId="42" borderId="22" xfId="0" applyFont="1" applyFill="1" applyBorder="1" applyAlignment="1">
      <alignment horizontal="center" vertical="center" textRotation="90"/>
    </xf>
    <xf numFmtId="0" fontId="4" fillId="42" borderId="23" xfId="0" applyFont="1" applyFill="1" applyBorder="1" applyAlignment="1">
      <alignment horizontal="center" vertical="center" textRotation="90"/>
    </xf>
    <xf numFmtId="0" fontId="4" fillId="42" borderId="24" xfId="0" applyFont="1" applyFill="1" applyBorder="1" applyAlignment="1">
      <alignment horizontal="center" vertical="center" textRotation="90"/>
    </xf>
    <xf numFmtId="0" fontId="90" fillId="7" borderId="44" xfId="0" applyFont="1" applyFill="1" applyBorder="1" applyAlignment="1">
      <alignment horizontal="center" vertical="center" textRotation="45"/>
    </xf>
    <xf numFmtId="0" fontId="90" fillId="7" borderId="79" xfId="0" applyFont="1" applyFill="1" applyBorder="1" applyAlignment="1">
      <alignment horizontal="center" vertical="center" textRotation="45"/>
    </xf>
    <xf numFmtId="0" fontId="90" fillId="7" borderId="45" xfId="0" applyFont="1" applyFill="1" applyBorder="1" applyAlignment="1">
      <alignment horizontal="center" vertical="center" textRotation="45"/>
    </xf>
    <xf numFmtId="0" fontId="3" fillId="22" borderId="44" xfId="0" applyFont="1" applyFill="1" applyBorder="1" applyAlignment="1">
      <alignment horizontal="center" vertical="center" textRotation="90"/>
    </xf>
    <xf numFmtId="0" fontId="3" fillId="22" borderId="79" xfId="0" applyFont="1" applyFill="1" applyBorder="1" applyAlignment="1">
      <alignment horizontal="center" vertical="center" textRotation="90"/>
    </xf>
    <xf numFmtId="0" fontId="65" fillId="42" borderId="44" xfId="0" applyFont="1" applyFill="1" applyBorder="1" applyAlignment="1">
      <alignment horizontal="center" vertical="center"/>
    </xf>
    <xf numFmtId="0" fontId="65" fillId="42" borderId="45" xfId="0" applyFont="1" applyFill="1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46" fillId="0" borderId="49" xfId="0" applyFont="1" applyBorder="1" applyAlignment="1">
      <alignment horizontal="center" vertical="center"/>
    </xf>
    <xf numFmtId="0" fontId="46" fillId="0" borderId="31" xfId="0" applyFont="1" applyBorder="1" applyAlignment="1">
      <alignment horizontal="center" vertical="center"/>
    </xf>
    <xf numFmtId="0" fontId="91" fillId="22" borderId="44" xfId="0" applyFont="1" applyFill="1" applyBorder="1" applyAlignment="1">
      <alignment horizontal="center" vertical="center"/>
    </xf>
    <xf numFmtId="0" fontId="91" fillId="22" borderId="45" xfId="0" applyFont="1" applyFill="1" applyBorder="1" applyAlignment="1">
      <alignment horizontal="center" vertical="center"/>
    </xf>
    <xf numFmtId="0" fontId="3" fillId="16" borderId="44" xfId="0" applyFont="1" applyFill="1" applyBorder="1" applyAlignment="1">
      <alignment horizontal="center" vertical="center" textRotation="90"/>
    </xf>
    <xf numFmtId="0" fontId="3" fillId="16" borderId="79" xfId="0" applyFont="1" applyFill="1" applyBorder="1" applyAlignment="1">
      <alignment horizontal="center" vertical="center" textRotation="90"/>
    </xf>
    <xf numFmtId="0" fontId="3" fillId="4" borderId="44" xfId="0" applyFont="1" applyFill="1" applyBorder="1" applyAlignment="1">
      <alignment horizontal="center" vertical="center" textRotation="90"/>
    </xf>
    <xf numFmtId="0" fontId="3" fillId="4" borderId="79" xfId="0" applyFont="1" applyFill="1" applyBorder="1" applyAlignment="1">
      <alignment horizontal="center" vertical="center" textRotation="90"/>
    </xf>
    <xf numFmtId="0" fontId="4" fillId="2" borderId="44" xfId="0" applyFont="1" applyFill="1" applyBorder="1" applyAlignment="1">
      <alignment horizontal="center" vertical="center" textRotation="90"/>
    </xf>
    <xf numFmtId="0" fontId="4" fillId="2" borderId="79" xfId="0" applyFont="1" applyFill="1" applyBorder="1" applyAlignment="1">
      <alignment horizontal="center" vertical="center" textRotation="90"/>
    </xf>
    <xf numFmtId="0" fontId="32" fillId="42" borderId="20" xfId="0" applyFont="1" applyFill="1" applyBorder="1" applyAlignment="1">
      <alignment horizontal="center" vertical="center" textRotation="90"/>
    </xf>
    <xf numFmtId="0" fontId="32" fillId="42" borderId="21" xfId="0" applyFont="1" applyFill="1" applyBorder="1" applyAlignment="1">
      <alignment horizontal="center" vertical="center" textRotation="90"/>
    </xf>
    <xf numFmtId="0" fontId="32" fillId="42" borderId="39" xfId="0" applyFont="1" applyFill="1" applyBorder="1" applyAlignment="1">
      <alignment horizontal="center" vertical="center" textRotation="90"/>
    </xf>
    <xf numFmtId="0" fontId="32" fillId="42" borderId="22" xfId="0" applyFont="1" applyFill="1" applyBorder="1" applyAlignment="1">
      <alignment horizontal="center" vertical="center" textRotation="90"/>
    </xf>
    <xf numFmtId="0" fontId="32" fillId="42" borderId="23" xfId="0" applyFont="1" applyFill="1" applyBorder="1" applyAlignment="1">
      <alignment horizontal="center" vertical="center" textRotation="90"/>
    </xf>
    <xf numFmtId="0" fontId="32" fillId="42" borderId="24" xfId="0" applyFont="1" applyFill="1" applyBorder="1" applyAlignment="1">
      <alignment horizontal="center" vertical="center" textRotation="90"/>
    </xf>
    <xf numFmtId="0" fontId="4" fillId="2" borderId="20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39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4" fillId="2" borderId="23" xfId="0" applyFont="1" applyFill="1" applyBorder="1" applyAlignment="1">
      <alignment horizontal="center" vertical="center" textRotation="90"/>
    </xf>
    <xf numFmtId="0" fontId="4" fillId="2" borderId="24" xfId="0" applyFont="1" applyFill="1" applyBorder="1" applyAlignment="1">
      <alignment horizontal="center" vertical="center" textRotation="90"/>
    </xf>
    <xf numFmtId="0" fontId="4" fillId="0" borderId="84" xfId="0" applyFont="1" applyBorder="1" applyAlignment="1">
      <alignment horizontal="center" vertical="center"/>
    </xf>
    <xf numFmtId="0" fontId="65" fillId="2" borderId="44" xfId="0" applyFont="1" applyFill="1" applyBorder="1" applyAlignment="1">
      <alignment horizontal="center" vertical="center"/>
    </xf>
    <xf numFmtId="0" fontId="65" fillId="2" borderId="45" xfId="0" applyFont="1" applyFill="1" applyBorder="1" applyAlignment="1">
      <alignment horizontal="center" vertical="center"/>
    </xf>
    <xf numFmtId="0" fontId="92" fillId="7" borderId="44" xfId="0" applyFont="1" applyFill="1" applyBorder="1" applyAlignment="1">
      <alignment horizontal="center" vertical="center" textRotation="90"/>
    </xf>
    <xf numFmtId="0" fontId="92" fillId="7" borderId="79" xfId="0" applyFont="1" applyFill="1" applyBorder="1" applyAlignment="1">
      <alignment horizontal="center" vertical="center" textRotation="90"/>
    </xf>
    <xf numFmtId="0" fontId="92" fillId="7" borderId="45" xfId="0" applyFont="1" applyFill="1" applyBorder="1" applyAlignment="1">
      <alignment horizontal="center" vertical="center" textRotation="90"/>
    </xf>
    <xf numFmtId="0" fontId="4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66" xfId="0" applyFont="1" applyBorder="1" applyAlignment="1">
      <alignment horizont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79" fillId="12" borderId="15" xfId="0" applyFont="1" applyFill="1" applyBorder="1" applyAlignment="1">
      <alignment horizontal="center" vertical="center"/>
    </xf>
    <xf numFmtId="0" fontId="79" fillId="12" borderId="17" xfId="0" applyFont="1" applyFill="1" applyBorder="1" applyAlignment="1">
      <alignment horizontal="center" vertical="center"/>
    </xf>
    <xf numFmtId="0" fontId="79" fillId="12" borderId="66" xfId="0" applyFont="1" applyFill="1" applyBorder="1" applyAlignment="1">
      <alignment horizontal="center" vertical="center"/>
    </xf>
    <xf numFmtId="2" fontId="82" fillId="4" borderId="44" xfId="0" applyNumberFormat="1" applyFont="1" applyFill="1" applyBorder="1" applyAlignment="1">
      <alignment horizontal="center" vertical="center"/>
    </xf>
    <xf numFmtId="2" fontId="82" fillId="4" borderId="45" xfId="0" applyNumberFormat="1" applyFont="1" applyFill="1" applyBorder="1" applyAlignment="1">
      <alignment horizontal="center" vertical="center"/>
    </xf>
    <xf numFmtId="0" fontId="83" fillId="2" borderId="20" xfId="0" applyFont="1" applyFill="1" applyBorder="1" applyAlignment="1">
      <alignment horizontal="center"/>
    </xf>
    <xf numFmtId="0" fontId="83" fillId="2" borderId="43" xfId="0" applyFont="1" applyFill="1" applyBorder="1" applyAlignment="1">
      <alignment horizontal="center"/>
    </xf>
    <xf numFmtId="0" fontId="83" fillId="2" borderId="21" xfId="0" applyFont="1" applyFill="1" applyBorder="1" applyAlignment="1">
      <alignment horizontal="center"/>
    </xf>
    <xf numFmtId="0" fontId="79" fillId="2" borderId="15" xfId="0" applyFont="1" applyFill="1" applyBorder="1" applyAlignment="1">
      <alignment horizontal="center" vertical="center"/>
    </xf>
    <xf numFmtId="0" fontId="79" fillId="2" borderId="17" xfId="0" applyFont="1" applyFill="1" applyBorder="1" applyAlignment="1">
      <alignment horizontal="center" vertical="center"/>
    </xf>
    <xf numFmtId="0" fontId="79" fillId="2" borderId="66" xfId="0" applyFont="1" applyFill="1" applyBorder="1" applyAlignment="1">
      <alignment horizontal="center" vertical="center"/>
    </xf>
    <xf numFmtId="2" fontId="69" fillId="0" borderId="44" xfId="0" applyNumberFormat="1" applyFont="1" applyBorder="1" applyAlignment="1">
      <alignment horizontal="center" vertical="center"/>
    </xf>
    <xf numFmtId="2" fontId="69" fillId="0" borderId="91" xfId="0" applyNumberFormat="1" applyFont="1" applyBorder="1" applyAlignment="1">
      <alignment horizontal="center" vertical="center"/>
    </xf>
    <xf numFmtId="2" fontId="8" fillId="0" borderId="44" xfId="0" applyNumberFormat="1" applyFont="1" applyBorder="1" applyAlignment="1">
      <alignment horizontal="right" vertical="center" wrapText="1"/>
    </xf>
    <xf numFmtId="2" fontId="69" fillId="0" borderId="91" xfId="0" applyNumberFormat="1" applyFont="1" applyBorder="1" applyAlignment="1">
      <alignment horizontal="right" vertical="center" wrapText="1"/>
    </xf>
    <xf numFmtId="2" fontId="82" fillId="4" borderId="21" xfId="0" applyNumberFormat="1" applyFont="1" applyFill="1" applyBorder="1" applyAlignment="1">
      <alignment horizontal="center" vertical="center"/>
    </xf>
    <xf numFmtId="2" fontId="82" fillId="4" borderId="22" xfId="0" applyNumberFormat="1" applyFont="1" applyFill="1" applyBorder="1" applyAlignment="1">
      <alignment horizontal="center" vertical="center"/>
    </xf>
    <xf numFmtId="2" fontId="82" fillId="4" borderId="92" xfId="0" applyNumberFormat="1" applyFont="1" applyFill="1" applyBorder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63">
    <dxf>
      <font>
        <b/>
        <i val="0"/>
      </font>
      <numFmt numFmtId="1" formatCode="0"/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</font>
      <numFmt numFmtId="1" formatCode="0"/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" formatCode="0"/>
    </dxf>
    <dxf>
      <font>
        <b/>
        <i val="0"/>
      </font>
      <numFmt numFmtId="2" formatCode="0.00"/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7.jpeg"/><Relationship Id="rId7" Type="http://schemas.openxmlformats.org/officeDocument/2006/relationships/image" Target="../media/image30.pn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5.emf"/><Relationship Id="rId5" Type="http://schemas.openxmlformats.org/officeDocument/2006/relationships/image" Target="../media/image29.jpeg"/><Relationship Id="rId4" Type="http://schemas.openxmlformats.org/officeDocument/2006/relationships/image" Target="../media/image28.jpeg"/><Relationship Id="rId9" Type="http://schemas.openxmlformats.org/officeDocument/2006/relationships/image" Target="../media/image3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5.jpeg"/><Relationship Id="rId1" Type="http://schemas.openxmlformats.org/officeDocument/2006/relationships/image" Target="../media/image5.e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20.jpeg"/><Relationship Id="rId7" Type="http://schemas.openxmlformats.org/officeDocument/2006/relationships/image" Target="../media/image13.jpeg"/><Relationship Id="rId2" Type="http://schemas.openxmlformats.org/officeDocument/2006/relationships/image" Target="../media/image37.jpeg"/><Relationship Id="rId1" Type="http://schemas.openxmlformats.org/officeDocument/2006/relationships/image" Target="../media/image5.emf"/><Relationship Id="rId6" Type="http://schemas.openxmlformats.org/officeDocument/2006/relationships/image" Target="../media/image16.jpeg"/><Relationship Id="rId5" Type="http://schemas.openxmlformats.org/officeDocument/2006/relationships/image" Target="../media/image18.jpeg"/><Relationship Id="rId10" Type="http://schemas.openxmlformats.org/officeDocument/2006/relationships/image" Target="../media/image38.jpeg"/><Relationship Id="rId4" Type="http://schemas.openxmlformats.org/officeDocument/2006/relationships/image" Target="../media/image19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9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0.jpeg"/><Relationship Id="rId1" Type="http://schemas.openxmlformats.org/officeDocument/2006/relationships/image" Target="../media/image7.jpeg"/><Relationship Id="rId4" Type="http://schemas.openxmlformats.org/officeDocument/2006/relationships/image" Target="../media/image2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3.jpeg"/><Relationship Id="rId1" Type="http://schemas.openxmlformats.org/officeDocument/2006/relationships/image" Target="../media/image2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76068</xdr:colOff>
      <xdr:row>0</xdr:row>
      <xdr:rowOff>181514</xdr:rowOff>
    </xdr:from>
    <xdr:ext cx="6524864" cy="937629"/>
    <xdr:sp macro="" textlink="">
      <xdr:nvSpPr>
        <xdr:cNvPr id="2" name="Rettangolo 1"/>
        <xdr:cNvSpPr/>
      </xdr:nvSpPr>
      <xdr:spPr>
        <a:xfrm>
          <a:off x="685668" y="1815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5</xdr:col>
      <xdr:colOff>268370</xdr:colOff>
      <xdr:row>6</xdr:row>
      <xdr:rowOff>48164</xdr:rowOff>
    </xdr:from>
    <xdr:ext cx="2559868" cy="937629"/>
    <xdr:sp macro="" textlink="">
      <xdr:nvSpPr>
        <xdr:cNvPr id="3" name="Rettangolo 2"/>
        <xdr:cNvSpPr/>
      </xdr:nvSpPr>
      <xdr:spPr>
        <a:xfrm>
          <a:off x="2706770" y="1191164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14</xdr:col>
      <xdr:colOff>47625</xdr:colOff>
      <xdr:row>0</xdr:row>
      <xdr:rowOff>152399</xdr:rowOff>
    </xdr:from>
    <xdr:to>
      <xdr:col>15</xdr:col>
      <xdr:colOff>350699</xdr:colOff>
      <xdr:row>7</xdr:row>
      <xdr:rowOff>114899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152399"/>
          <a:ext cx="912674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18</xdr:row>
      <xdr:rowOff>171450</xdr:rowOff>
    </xdr:from>
    <xdr:to>
      <xdr:col>13</xdr:col>
      <xdr:colOff>361950</xdr:colOff>
      <xdr:row>23</xdr:row>
      <xdr:rowOff>200025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15050" y="4143375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352469</xdr:colOff>
      <xdr:row>6</xdr:row>
      <xdr:rowOff>161925</xdr:rowOff>
    </xdr:from>
    <xdr:to>
      <xdr:col>4</xdr:col>
      <xdr:colOff>460640</xdr:colOff>
      <xdr:row>14</xdr:row>
      <xdr:rowOff>367050</xdr:rowOff>
    </xdr:to>
    <xdr:pic>
      <xdr:nvPicPr>
        <xdr:cNvPr id="7" name="Immagine 6" descr="img84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69" y="1304925"/>
          <a:ext cx="1546446" cy="1872000"/>
        </a:xfrm>
        <a:prstGeom prst="rect">
          <a:avLst/>
        </a:prstGeom>
      </xdr:spPr>
    </xdr:pic>
    <xdr:clientData/>
  </xdr:twoCellAnchor>
  <xdr:twoCellAnchor>
    <xdr:from>
      <xdr:col>14</xdr:col>
      <xdr:colOff>247650</xdr:colOff>
      <xdr:row>21</xdr:row>
      <xdr:rowOff>19050</xdr:rowOff>
    </xdr:from>
    <xdr:to>
      <xdr:col>15</xdr:col>
      <xdr:colOff>238125</xdr:colOff>
      <xdr:row>25</xdr:row>
      <xdr:rowOff>38100</xdr:rowOff>
    </xdr:to>
    <xdr:cxnSp macro="">
      <xdr:nvCxnSpPr>
        <xdr:cNvPr id="10" name="Connettore 2 9"/>
        <xdr:cNvCxnSpPr/>
      </xdr:nvCxnSpPr>
      <xdr:spPr>
        <a:xfrm flipV="1">
          <a:off x="8172450" y="4819650"/>
          <a:ext cx="600075" cy="1123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257175</xdr:colOff>
      <xdr:row>22</xdr:row>
      <xdr:rowOff>66675</xdr:rowOff>
    </xdr:from>
    <xdr:to>
      <xdr:col>17</xdr:col>
      <xdr:colOff>247650</xdr:colOff>
      <xdr:row>25</xdr:row>
      <xdr:rowOff>57150</xdr:rowOff>
    </xdr:to>
    <xdr:cxnSp macro="">
      <xdr:nvCxnSpPr>
        <xdr:cNvPr id="13" name="Connettore 2 12"/>
        <xdr:cNvCxnSpPr/>
      </xdr:nvCxnSpPr>
      <xdr:spPr>
        <a:xfrm flipV="1">
          <a:off x="8181975" y="5143500"/>
          <a:ext cx="1819275" cy="8191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23</xdr:row>
      <xdr:rowOff>247650</xdr:rowOff>
    </xdr:from>
    <xdr:to>
      <xdr:col>16</xdr:col>
      <xdr:colOff>304800</xdr:colOff>
      <xdr:row>25</xdr:row>
      <xdr:rowOff>57150</xdr:rowOff>
    </xdr:to>
    <xdr:cxnSp macro="">
      <xdr:nvCxnSpPr>
        <xdr:cNvPr id="15" name="Connettore 2 14"/>
        <xdr:cNvCxnSpPr/>
      </xdr:nvCxnSpPr>
      <xdr:spPr>
        <a:xfrm flipV="1">
          <a:off x="8210550" y="5600700"/>
          <a:ext cx="1238250" cy="361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18</xdr:row>
      <xdr:rowOff>142875</xdr:rowOff>
    </xdr:from>
    <xdr:to>
      <xdr:col>1</xdr:col>
      <xdr:colOff>533400</xdr:colOff>
      <xdr:row>26</xdr:row>
      <xdr:rowOff>47625</xdr:rowOff>
    </xdr:to>
    <xdr:cxnSp macro="">
      <xdr:nvCxnSpPr>
        <xdr:cNvPr id="17" name="Connettore 2 16"/>
        <xdr:cNvCxnSpPr/>
      </xdr:nvCxnSpPr>
      <xdr:spPr>
        <a:xfrm flipV="1">
          <a:off x="228600" y="4114800"/>
          <a:ext cx="514350" cy="2114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28575</xdr:colOff>
      <xdr:row>12</xdr:row>
      <xdr:rowOff>0</xdr:rowOff>
    </xdr:from>
    <xdr:to>
      <xdr:col>8</xdr:col>
      <xdr:colOff>429375</xdr:colOff>
      <xdr:row>17</xdr:row>
      <xdr:rowOff>134100</xdr:rowOff>
    </xdr:to>
    <xdr:pic>
      <xdr:nvPicPr>
        <xdr:cNvPr id="12" name="Immagine 11" descr="MC900440357[1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5600" y="2286000"/>
          <a:ext cx="1620000" cy="16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314316</xdr:colOff>
      <xdr:row>7</xdr:row>
      <xdr:rowOff>104775</xdr:rowOff>
    </xdr:from>
    <xdr:to>
      <xdr:col>12</xdr:col>
      <xdr:colOff>465487</xdr:colOff>
      <xdr:row>13</xdr:row>
      <xdr:rowOff>293775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9741" y="1438275"/>
          <a:ext cx="1370371" cy="133200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476252</xdr:colOff>
      <xdr:row>1</xdr:row>
      <xdr:rowOff>152403</xdr:rowOff>
    </xdr:from>
    <xdr:to>
      <xdr:col>20</xdr:col>
      <xdr:colOff>502326</xdr:colOff>
      <xdr:row>14</xdr:row>
      <xdr:rowOff>521028</xdr:rowOff>
    </xdr:to>
    <xdr:pic>
      <xdr:nvPicPr>
        <xdr:cNvPr id="16" name="Immagine 15" descr="DSC_018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1077" y="342903"/>
          <a:ext cx="3074074" cy="2988000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5</xdr:row>
      <xdr:rowOff>28575</xdr:rowOff>
    </xdr:from>
    <xdr:to>
      <xdr:col>15</xdr:col>
      <xdr:colOff>390525</xdr:colOff>
      <xdr:row>10</xdr:row>
      <xdr:rowOff>28575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24675" y="1190625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4</xdr:row>
      <xdr:rowOff>228600</xdr:rowOff>
    </xdr:from>
    <xdr:to>
      <xdr:col>9</xdr:col>
      <xdr:colOff>634811</xdr:colOff>
      <xdr:row>9</xdr:row>
      <xdr:rowOff>263100</xdr:rowOff>
    </xdr:to>
    <xdr:pic>
      <xdr:nvPicPr>
        <xdr:cNvPr id="8" name="Immagine 7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24200" y="1123950"/>
          <a:ext cx="1130111" cy="13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12</xdr:row>
      <xdr:rowOff>219075</xdr:rowOff>
    </xdr:from>
    <xdr:to>
      <xdr:col>10</xdr:col>
      <xdr:colOff>355473</xdr:colOff>
      <xdr:row>18</xdr:row>
      <xdr:rowOff>5715</xdr:rowOff>
    </xdr:to>
    <xdr:pic>
      <xdr:nvPicPr>
        <xdr:cNvPr id="5" name="Immagine 4" descr="P.Amici 2005 004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33825" y="3248025"/>
          <a:ext cx="841248" cy="138684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13</xdr:col>
      <xdr:colOff>66675</xdr:colOff>
      <xdr:row>12</xdr:row>
      <xdr:rowOff>190500</xdr:rowOff>
    </xdr:from>
    <xdr:to>
      <xdr:col>14</xdr:col>
      <xdr:colOff>493395</xdr:colOff>
      <xdr:row>18</xdr:row>
      <xdr:rowOff>65532</xdr:rowOff>
    </xdr:to>
    <xdr:pic>
      <xdr:nvPicPr>
        <xdr:cNvPr id="6" name="Immagine 5" descr="P.Amici 2005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5100" y="3219450"/>
          <a:ext cx="1036320" cy="1475232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142949</xdr:colOff>
      <xdr:row>8</xdr:row>
      <xdr:rowOff>257175</xdr:rowOff>
    </xdr:from>
    <xdr:to>
      <xdr:col>12</xdr:col>
      <xdr:colOff>630819</xdr:colOff>
      <xdr:row>14</xdr:row>
      <xdr:rowOff>240975</xdr:rowOff>
    </xdr:to>
    <xdr:pic>
      <xdr:nvPicPr>
        <xdr:cNvPr id="7" name="Immagine 6" descr="2013-10-24 16.21.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72149" y="1685925"/>
          <a:ext cx="1097470" cy="1584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381000</xdr:colOff>
      <xdr:row>19</xdr:row>
      <xdr:rowOff>152400</xdr:rowOff>
    </xdr:from>
    <xdr:to>
      <xdr:col>12</xdr:col>
      <xdr:colOff>438068</xdr:colOff>
      <xdr:row>22</xdr:row>
      <xdr:rowOff>57450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10200" y="5048250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14</xdr:row>
      <xdr:rowOff>209550</xdr:rowOff>
    </xdr:from>
    <xdr:to>
      <xdr:col>3</xdr:col>
      <xdr:colOff>152175</xdr:colOff>
      <xdr:row>21</xdr:row>
      <xdr:rowOff>142650</xdr:rowOff>
    </xdr:to>
    <xdr:pic>
      <xdr:nvPicPr>
        <xdr:cNvPr id="10" name="Immagine 9" descr="MC900440367[1]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3375" y="37719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12</xdr:row>
      <xdr:rowOff>190500</xdr:rowOff>
    </xdr:from>
    <xdr:to>
      <xdr:col>9</xdr:col>
      <xdr:colOff>264675</xdr:colOff>
      <xdr:row>18</xdr:row>
      <xdr:rowOff>30300</xdr:rowOff>
    </xdr:to>
    <xdr:pic>
      <xdr:nvPicPr>
        <xdr:cNvPr id="11" name="Immagine 10" descr="2013-10-31 15.08.5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71775" y="3219450"/>
          <a:ext cx="1112400" cy="1440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14</xdr:col>
      <xdr:colOff>638166</xdr:colOff>
      <xdr:row>12</xdr:row>
      <xdr:rowOff>114300</xdr:rowOff>
    </xdr:from>
    <xdr:to>
      <xdr:col>16</xdr:col>
      <xdr:colOff>184577</xdr:colOff>
      <xdr:row>18</xdr:row>
      <xdr:rowOff>26100</xdr:rowOff>
    </xdr:to>
    <xdr:pic>
      <xdr:nvPicPr>
        <xdr:cNvPr id="12" name="Immagine 11" descr="Pulcini 2000 0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96191" y="3143250"/>
          <a:ext cx="984686" cy="1512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76200</xdr:rowOff>
    </xdr:from>
    <xdr:to>
      <xdr:col>15</xdr:col>
      <xdr:colOff>44837</xdr:colOff>
      <xdr:row>4</xdr:row>
      <xdr:rowOff>430200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2775" y="76200"/>
          <a:ext cx="1130687" cy="11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</xdr:row>
      <xdr:rowOff>57150</xdr:rowOff>
    </xdr:from>
    <xdr:to>
      <xdr:col>8</xdr:col>
      <xdr:colOff>104775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0</xdr:row>
      <xdr:rowOff>104775</xdr:rowOff>
    </xdr:from>
    <xdr:to>
      <xdr:col>3</xdr:col>
      <xdr:colOff>425466</xdr:colOff>
      <xdr:row>4</xdr:row>
      <xdr:rowOff>422775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7200" y="104775"/>
          <a:ext cx="892191" cy="108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1</xdr:row>
      <xdr:rowOff>0</xdr:rowOff>
    </xdr:from>
    <xdr:to>
      <xdr:col>8</xdr:col>
      <xdr:colOff>193374</xdr:colOff>
      <xdr:row>6</xdr:row>
      <xdr:rowOff>450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6325" y="266700"/>
          <a:ext cx="802974" cy="97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12</xdr:row>
      <xdr:rowOff>38100</xdr:rowOff>
    </xdr:from>
    <xdr:to>
      <xdr:col>8</xdr:col>
      <xdr:colOff>114218</xdr:colOff>
      <xdr:row>15</xdr:row>
      <xdr:rowOff>114600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43475" y="2419350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1419225</xdr:colOff>
      <xdr:row>6</xdr:row>
      <xdr:rowOff>114300</xdr:rowOff>
    </xdr:from>
    <xdr:to>
      <xdr:col>2</xdr:col>
      <xdr:colOff>2103239</xdr:colOff>
      <xdr:row>10</xdr:row>
      <xdr:rowOff>180300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9325" y="790575"/>
          <a:ext cx="684014" cy="8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</xdr:row>
      <xdr:rowOff>47625</xdr:rowOff>
    </xdr:from>
    <xdr:to>
      <xdr:col>2</xdr:col>
      <xdr:colOff>876301</xdr:colOff>
      <xdr:row>7</xdr:row>
      <xdr:rowOff>133650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1551" y="352425"/>
          <a:ext cx="704850" cy="6480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13</xdr:row>
      <xdr:rowOff>76200</xdr:rowOff>
    </xdr:from>
    <xdr:to>
      <xdr:col>14</xdr:col>
      <xdr:colOff>95168</xdr:colOff>
      <xdr:row>16</xdr:row>
      <xdr:rowOff>143175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53675" y="2771775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514358</xdr:colOff>
      <xdr:row>17</xdr:row>
      <xdr:rowOff>76199</xdr:rowOff>
    </xdr:from>
    <xdr:to>
      <xdr:col>14</xdr:col>
      <xdr:colOff>268016</xdr:colOff>
      <xdr:row>23</xdr:row>
      <xdr:rowOff>30149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-60000">
          <a:off x="10220333" y="3533774"/>
          <a:ext cx="972858" cy="11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23</xdr:row>
      <xdr:rowOff>104775</xdr:rowOff>
    </xdr:from>
    <xdr:to>
      <xdr:col>14</xdr:col>
      <xdr:colOff>572250</xdr:colOff>
      <xdr:row>31</xdr:row>
      <xdr:rowOff>172200</xdr:rowOff>
    </xdr:to>
    <xdr:pic>
      <xdr:nvPicPr>
        <xdr:cNvPr id="4" name="Immagine 3" descr="MC900440357[1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77425" y="4724400"/>
          <a:ext cx="1620000" cy="162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990600</xdr:colOff>
      <xdr:row>2</xdr:row>
      <xdr:rowOff>57150</xdr:rowOff>
    </xdr:from>
    <xdr:to>
      <xdr:col>7</xdr:col>
      <xdr:colOff>657143</xdr:colOff>
      <xdr:row>3</xdr:row>
      <xdr:rowOff>114600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53225" y="447675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453459</xdr:colOff>
      <xdr:row>2</xdr:row>
      <xdr:rowOff>41423</xdr:rowOff>
    </xdr:from>
    <xdr:to>
      <xdr:col>1</xdr:col>
      <xdr:colOff>1049728</xdr:colOff>
      <xdr:row>3</xdr:row>
      <xdr:rowOff>134873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-60000">
          <a:off x="786834" y="431948"/>
          <a:ext cx="596269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323858</xdr:colOff>
      <xdr:row>7</xdr:row>
      <xdr:rowOff>19050</xdr:rowOff>
    </xdr:from>
    <xdr:to>
      <xdr:col>2</xdr:col>
      <xdr:colOff>760206</xdr:colOff>
      <xdr:row>8</xdr:row>
      <xdr:rowOff>231000</xdr:rowOff>
    </xdr:to>
    <xdr:pic>
      <xdr:nvPicPr>
        <xdr:cNvPr id="4" name="Immagine 3" descr="2013-10-24 16.24.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85983" y="2105025"/>
          <a:ext cx="436348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228606</xdr:colOff>
      <xdr:row>7</xdr:row>
      <xdr:rowOff>9525</xdr:rowOff>
    </xdr:from>
    <xdr:to>
      <xdr:col>3</xdr:col>
      <xdr:colOff>766852</xdr:colOff>
      <xdr:row>8</xdr:row>
      <xdr:rowOff>221475</xdr:rowOff>
    </xdr:to>
    <xdr:pic>
      <xdr:nvPicPr>
        <xdr:cNvPr id="5" name="Immagine 4" descr="2013-10-31 15.09.3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0856" y="2095500"/>
          <a:ext cx="538246" cy="61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7</xdr:row>
      <xdr:rowOff>19050</xdr:rowOff>
    </xdr:from>
    <xdr:to>
      <xdr:col>4</xdr:col>
      <xdr:colOff>741702</xdr:colOff>
      <xdr:row>8</xdr:row>
      <xdr:rowOff>231000</xdr:rowOff>
    </xdr:to>
    <xdr:pic>
      <xdr:nvPicPr>
        <xdr:cNvPr id="6" name="Immagine 5" descr="DSCN838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52875" y="2105025"/>
          <a:ext cx="551202" cy="61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7</xdr:row>
      <xdr:rowOff>38100</xdr:rowOff>
    </xdr:from>
    <xdr:to>
      <xdr:col>5</xdr:col>
      <xdr:colOff>729390</xdr:colOff>
      <xdr:row>8</xdr:row>
      <xdr:rowOff>214050</xdr:rowOff>
    </xdr:to>
    <xdr:pic>
      <xdr:nvPicPr>
        <xdr:cNvPr id="7" name="Immagine 6" descr="2013-10-24 16.33.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72050" y="2124075"/>
          <a:ext cx="519840" cy="57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438152</xdr:colOff>
      <xdr:row>7</xdr:row>
      <xdr:rowOff>57150</xdr:rowOff>
    </xdr:from>
    <xdr:to>
      <xdr:col>6</xdr:col>
      <xdr:colOff>971797</xdr:colOff>
      <xdr:row>8</xdr:row>
      <xdr:rowOff>161100</xdr:rowOff>
    </xdr:to>
    <xdr:pic>
      <xdr:nvPicPr>
        <xdr:cNvPr id="8" name="Immagine 7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8929"/>
        <a:stretch>
          <a:fillRect/>
        </a:stretch>
      </xdr:blipFill>
      <xdr:spPr>
        <a:xfrm>
          <a:off x="6200777" y="2143125"/>
          <a:ext cx="533645" cy="504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7</xdr:row>
      <xdr:rowOff>57150</xdr:rowOff>
    </xdr:from>
    <xdr:to>
      <xdr:col>6</xdr:col>
      <xdr:colOff>444685</xdr:colOff>
      <xdr:row>8</xdr:row>
      <xdr:rowOff>233100</xdr:rowOff>
    </xdr:to>
    <xdr:pic>
      <xdr:nvPicPr>
        <xdr:cNvPr id="9" name="Immagine 8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00726" y="2143125"/>
          <a:ext cx="40658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28581</xdr:colOff>
      <xdr:row>7</xdr:row>
      <xdr:rowOff>38100</xdr:rowOff>
    </xdr:from>
    <xdr:to>
      <xdr:col>7</xdr:col>
      <xdr:colOff>567245</xdr:colOff>
      <xdr:row>8</xdr:row>
      <xdr:rowOff>214050</xdr:rowOff>
    </xdr:to>
    <xdr:pic>
      <xdr:nvPicPr>
        <xdr:cNvPr id="10" name="Immagine 9" descr="Torneo Suvereto 25 aprile 2011 02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91331" y="2124075"/>
          <a:ext cx="53866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571546</xdr:colOff>
      <xdr:row>7</xdr:row>
      <xdr:rowOff>9525</xdr:rowOff>
    </xdr:from>
    <xdr:to>
      <xdr:col>8</xdr:col>
      <xdr:colOff>12657</xdr:colOff>
      <xdr:row>8</xdr:row>
      <xdr:rowOff>221475</xdr:rowOff>
    </xdr:to>
    <xdr:pic>
      <xdr:nvPicPr>
        <xdr:cNvPr id="11" name="Immagine 10" descr="2013-11-04 15.41.2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34296" y="2095500"/>
          <a:ext cx="441236" cy="61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2</xdr:col>
      <xdr:colOff>175481</xdr:colOff>
      <xdr:row>4</xdr:row>
      <xdr:rowOff>198375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57150"/>
          <a:ext cx="832706" cy="100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142881</xdr:colOff>
      <xdr:row>23</xdr:row>
      <xdr:rowOff>38116</xdr:rowOff>
    </xdr:from>
    <xdr:to>
      <xdr:col>50</xdr:col>
      <xdr:colOff>130322</xdr:colOff>
      <xdr:row>36</xdr:row>
      <xdr:rowOff>168466</xdr:rowOff>
    </xdr:to>
    <xdr:pic>
      <xdr:nvPicPr>
        <xdr:cNvPr id="3" name="Immagine 2" descr="DSCN839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6" y="4419616"/>
          <a:ext cx="4454666" cy="2664000"/>
        </a:xfrm>
        <a:prstGeom prst="rect">
          <a:avLst/>
        </a:prstGeom>
      </xdr:spPr>
    </xdr:pic>
    <xdr:clientData/>
  </xdr:twoCellAnchor>
  <xdr:twoCellAnchor editAs="oneCell">
    <xdr:from>
      <xdr:col>48</xdr:col>
      <xdr:colOff>209550</xdr:colOff>
      <xdr:row>0</xdr:row>
      <xdr:rowOff>171450</xdr:rowOff>
    </xdr:from>
    <xdr:to>
      <xdr:col>48</xdr:col>
      <xdr:colOff>876218</xdr:colOff>
      <xdr:row>3</xdr:row>
      <xdr:rowOff>228900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91375" y="171450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123833</xdr:colOff>
      <xdr:row>26</xdr:row>
      <xdr:rowOff>57150</xdr:rowOff>
    </xdr:from>
    <xdr:to>
      <xdr:col>4</xdr:col>
      <xdr:colOff>688786</xdr:colOff>
      <xdr:row>33</xdr:row>
      <xdr:rowOff>72600</xdr:rowOff>
    </xdr:to>
    <xdr:pic>
      <xdr:nvPicPr>
        <xdr:cNvPr id="6" name="Immagine 5" descr="Torneo Suvereto 25 aprile 2011 02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2533" y="5000625"/>
          <a:ext cx="1279328" cy="1368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104848</xdr:colOff>
      <xdr:row>26</xdr:row>
      <xdr:rowOff>19050</xdr:rowOff>
    </xdr:from>
    <xdr:to>
      <xdr:col>12</xdr:col>
      <xdr:colOff>46729</xdr:colOff>
      <xdr:row>34</xdr:row>
      <xdr:rowOff>60000</xdr:rowOff>
    </xdr:to>
    <xdr:pic>
      <xdr:nvPicPr>
        <xdr:cNvPr id="7" name="Immagine 6" descr="2013-11-04 15.41.2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823" y="4962525"/>
          <a:ext cx="1142031" cy="1584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333377</xdr:colOff>
      <xdr:row>2</xdr:row>
      <xdr:rowOff>28575</xdr:rowOff>
    </xdr:from>
    <xdr:to>
      <xdr:col>35</xdr:col>
      <xdr:colOff>586226</xdr:colOff>
      <xdr:row>6</xdr:row>
      <xdr:rowOff>110550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2" y="419100"/>
          <a:ext cx="862449" cy="104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19068</xdr:colOff>
      <xdr:row>14</xdr:row>
      <xdr:rowOff>123825</xdr:rowOff>
    </xdr:from>
    <xdr:to>
      <xdr:col>35</xdr:col>
      <xdr:colOff>532561</xdr:colOff>
      <xdr:row>29</xdr:row>
      <xdr:rowOff>76575</xdr:rowOff>
    </xdr:to>
    <xdr:pic>
      <xdr:nvPicPr>
        <xdr:cNvPr id="6" name="Immagine 5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084" t="14330" r="16875" b="14953"/>
        <a:stretch>
          <a:fillRect/>
        </a:stretch>
      </xdr:blipFill>
      <xdr:spPr>
        <a:xfrm>
          <a:off x="4305318" y="3238500"/>
          <a:ext cx="4323493" cy="30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</xdr:row>
      <xdr:rowOff>47625</xdr:rowOff>
    </xdr:from>
    <xdr:to>
      <xdr:col>4</xdr:col>
      <xdr:colOff>428625</xdr:colOff>
      <xdr:row>28</xdr:row>
      <xdr:rowOff>19050</xdr:rowOff>
    </xdr:to>
    <xdr:pic>
      <xdr:nvPicPr>
        <xdr:cNvPr id="7" name="Immagine 6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8929"/>
        <a:stretch>
          <a:fillRect/>
        </a:stretch>
      </xdr:blipFill>
      <xdr:spPr>
        <a:xfrm>
          <a:off x="1104900" y="4619625"/>
          <a:ext cx="1028700" cy="97155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152400</xdr:colOff>
      <xdr:row>1</xdr:row>
      <xdr:rowOff>28575</xdr:rowOff>
    </xdr:from>
    <xdr:to>
      <xdr:col>2</xdr:col>
      <xdr:colOff>18968</xdr:colOff>
      <xdr:row>4</xdr:row>
      <xdr:rowOff>38400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19075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18426</xdr:colOff>
      <xdr:row>4</xdr:row>
      <xdr:rowOff>35325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3751" cy="864000"/>
        </a:xfrm>
        <a:prstGeom prst="rect">
          <a:avLst/>
        </a:prstGeom>
      </xdr:spPr>
    </xdr:pic>
    <xdr:clientData/>
  </xdr:twoCellAnchor>
  <xdr:twoCellAnchor editAs="oneCell">
    <xdr:from>
      <xdr:col>33</xdr:col>
      <xdr:colOff>9525</xdr:colOff>
      <xdr:row>25</xdr:row>
      <xdr:rowOff>66675</xdr:rowOff>
    </xdr:from>
    <xdr:to>
      <xdr:col>62</xdr:col>
      <xdr:colOff>19050</xdr:colOff>
      <xdr:row>32</xdr:row>
      <xdr:rowOff>57150</xdr:rowOff>
    </xdr:to>
    <xdr:pic>
      <xdr:nvPicPr>
        <xdr:cNvPr id="3" name="Immagine 2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29300" y="4962525"/>
          <a:ext cx="1028700" cy="1457325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523875</xdr:colOff>
      <xdr:row>25</xdr:row>
      <xdr:rowOff>123825</xdr:rowOff>
    </xdr:from>
    <xdr:to>
      <xdr:col>10</xdr:col>
      <xdr:colOff>161685</xdr:colOff>
      <xdr:row>31</xdr:row>
      <xdr:rowOff>81000</xdr:rowOff>
    </xdr:to>
    <xdr:pic>
      <xdr:nvPicPr>
        <xdr:cNvPr id="4" name="Immagine 3" descr="2013-10-24 16.33.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6475" y="5019675"/>
          <a:ext cx="1104660" cy="1224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65</xdr:col>
      <xdr:colOff>0</xdr:colOff>
      <xdr:row>1</xdr:row>
      <xdr:rowOff>0</xdr:rowOff>
    </xdr:from>
    <xdr:to>
      <xdr:col>65</xdr:col>
      <xdr:colOff>666668</xdr:colOff>
      <xdr:row>4</xdr:row>
      <xdr:rowOff>9825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86775" y="190500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142876</xdr:colOff>
      <xdr:row>2</xdr:row>
      <xdr:rowOff>123825</xdr:rowOff>
    </xdr:from>
    <xdr:to>
      <xdr:col>58</xdr:col>
      <xdr:colOff>27949</xdr:colOff>
      <xdr:row>5</xdr:row>
      <xdr:rowOff>235350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53301" y="447675"/>
          <a:ext cx="713748" cy="86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57176</xdr:colOff>
      <xdr:row>19</xdr:row>
      <xdr:rowOff>28575</xdr:rowOff>
    </xdr:from>
    <xdr:to>
      <xdr:col>56</xdr:col>
      <xdr:colOff>529738</xdr:colOff>
      <xdr:row>30</xdr:row>
      <xdr:rowOff>76200</xdr:rowOff>
    </xdr:to>
    <xdr:pic>
      <xdr:nvPicPr>
        <xdr:cNvPr id="6" name="Immagine 5" descr="DSCN838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699" b="9997"/>
        <a:stretch>
          <a:fillRect/>
        </a:stretch>
      </xdr:blipFill>
      <xdr:spPr>
        <a:xfrm>
          <a:off x="3200426" y="4010025"/>
          <a:ext cx="4053962" cy="24003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22</xdr:row>
      <xdr:rowOff>190500</xdr:rowOff>
    </xdr:from>
    <xdr:to>
      <xdr:col>4</xdr:col>
      <xdr:colOff>700659</xdr:colOff>
      <xdr:row>29</xdr:row>
      <xdr:rowOff>132969</xdr:rowOff>
    </xdr:to>
    <xdr:pic>
      <xdr:nvPicPr>
        <xdr:cNvPr id="4" name="Immagine 3" descr="DSCN838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0600" y="4895850"/>
          <a:ext cx="1243584" cy="1380744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38100</xdr:colOff>
      <xdr:row>0</xdr:row>
      <xdr:rowOff>104775</xdr:rowOff>
    </xdr:from>
    <xdr:to>
      <xdr:col>2</xdr:col>
      <xdr:colOff>199943</xdr:colOff>
      <xdr:row>3</xdr:row>
      <xdr:rowOff>143175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104775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238126</xdr:colOff>
      <xdr:row>2</xdr:row>
      <xdr:rowOff>0</xdr:rowOff>
    </xdr:from>
    <xdr:to>
      <xdr:col>28</xdr:col>
      <xdr:colOff>238664</xdr:colOff>
      <xdr:row>6</xdr:row>
      <xdr:rowOff>42750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38951" y="381000"/>
          <a:ext cx="743488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161998</xdr:colOff>
      <xdr:row>23</xdr:row>
      <xdr:rowOff>266700</xdr:rowOff>
    </xdr:from>
    <xdr:to>
      <xdr:col>17</xdr:col>
      <xdr:colOff>24931</xdr:colOff>
      <xdr:row>30</xdr:row>
      <xdr:rowOff>188025</xdr:rowOff>
    </xdr:to>
    <xdr:pic>
      <xdr:nvPicPr>
        <xdr:cNvPr id="4" name="Immagine 3" descr="2013-10-31 15.09.3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81498" y="4867275"/>
          <a:ext cx="1329783" cy="1512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180975</xdr:colOff>
      <xdr:row>0</xdr:row>
      <xdr:rowOff>171450</xdr:rowOff>
    </xdr:from>
    <xdr:to>
      <xdr:col>2</xdr:col>
      <xdr:colOff>152318</xdr:colOff>
      <xdr:row>4</xdr:row>
      <xdr:rowOff>47925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171450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2</xdr:row>
      <xdr:rowOff>47625</xdr:rowOff>
    </xdr:from>
    <xdr:to>
      <xdr:col>37</xdr:col>
      <xdr:colOff>7525</xdr:colOff>
      <xdr:row>6</xdr:row>
      <xdr:rowOff>173025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9525" y="43815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152432</xdr:colOff>
      <xdr:row>22</xdr:row>
      <xdr:rowOff>76200</xdr:rowOff>
    </xdr:from>
    <xdr:to>
      <xdr:col>23</xdr:col>
      <xdr:colOff>89072</xdr:colOff>
      <xdr:row>30</xdr:row>
      <xdr:rowOff>108750</xdr:rowOff>
    </xdr:to>
    <xdr:pic>
      <xdr:nvPicPr>
        <xdr:cNvPr id="4" name="Immagine 3" descr="2013-10-24 16.24.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19582" y="5191125"/>
          <a:ext cx="1232040" cy="1728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9525</xdr:colOff>
      <xdr:row>0</xdr:row>
      <xdr:rowOff>161925</xdr:rowOff>
    </xdr:from>
    <xdr:to>
      <xdr:col>3</xdr:col>
      <xdr:colOff>238043</xdr:colOff>
      <xdr:row>3</xdr:row>
      <xdr:rowOff>209850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161925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142901</xdr:colOff>
      <xdr:row>11</xdr:row>
      <xdr:rowOff>190528</xdr:rowOff>
    </xdr:from>
    <xdr:to>
      <xdr:col>42</xdr:col>
      <xdr:colOff>559014</xdr:colOff>
      <xdr:row>24</xdr:row>
      <xdr:rowOff>89075</xdr:rowOff>
    </xdr:to>
    <xdr:pic>
      <xdr:nvPicPr>
        <xdr:cNvPr id="7" name="Immagine 6" descr="DSCN846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15326" y="2705128"/>
          <a:ext cx="3464113" cy="249887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5</xdr:row>
      <xdr:rowOff>152400</xdr:rowOff>
    </xdr:from>
    <xdr:to>
      <xdr:col>13</xdr:col>
      <xdr:colOff>428625</xdr:colOff>
      <xdr:row>7</xdr:row>
      <xdr:rowOff>142875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7572375" y="1457325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26</xdr:row>
      <xdr:rowOff>85725</xdr:rowOff>
    </xdr:from>
    <xdr:to>
      <xdr:col>4</xdr:col>
      <xdr:colOff>123825</xdr:colOff>
      <xdr:row>28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40</xdr:row>
      <xdr:rowOff>142875</xdr:rowOff>
    </xdr:from>
    <xdr:to>
      <xdr:col>5</xdr:col>
      <xdr:colOff>438150</xdr:colOff>
      <xdr:row>43</xdr:row>
      <xdr:rowOff>200025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10</xdr:row>
      <xdr:rowOff>161925</xdr:rowOff>
    </xdr:from>
    <xdr:to>
      <xdr:col>4</xdr:col>
      <xdr:colOff>209550</xdr:colOff>
      <xdr:row>16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6</xdr:row>
      <xdr:rowOff>28575</xdr:rowOff>
    </xdr:from>
    <xdr:to>
      <xdr:col>4</xdr:col>
      <xdr:colOff>266700</xdr:colOff>
      <xdr:row>8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552436</xdr:colOff>
      <xdr:row>39</xdr:row>
      <xdr:rowOff>9525</xdr:rowOff>
    </xdr:from>
    <xdr:to>
      <xdr:col>7</xdr:col>
      <xdr:colOff>1377537</xdr:colOff>
      <xdr:row>48</xdr:row>
      <xdr:rowOff>54975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28836" y="8410575"/>
          <a:ext cx="1987151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0</xdr:rowOff>
    </xdr:from>
    <xdr:to>
      <xdr:col>5</xdr:col>
      <xdr:colOff>24665</xdr:colOff>
      <xdr:row>0</xdr:row>
      <xdr:rowOff>468000</xdr:rowOff>
    </xdr:to>
    <xdr:pic>
      <xdr:nvPicPr>
        <xdr:cNvPr id="11" name="Immagine 10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6" y="19050"/>
          <a:ext cx="386614" cy="4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</xdr:row>
      <xdr:rowOff>28575</xdr:rowOff>
    </xdr:from>
    <xdr:to>
      <xdr:col>4</xdr:col>
      <xdr:colOff>266700</xdr:colOff>
      <xdr:row>9</xdr:row>
      <xdr:rowOff>19050</xdr:rowOff>
    </xdr:to>
    <xdr:sp macro="" textlink="">
      <xdr:nvSpPr>
        <xdr:cNvPr id="12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13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11</xdr:row>
      <xdr:rowOff>19050</xdr:rowOff>
    </xdr:to>
    <xdr:sp macro="" textlink="">
      <xdr:nvSpPr>
        <xdr:cNvPr id="14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10</xdr:row>
      <xdr:rowOff>28575</xdr:rowOff>
    </xdr:from>
    <xdr:to>
      <xdr:col>4</xdr:col>
      <xdr:colOff>266700</xdr:colOff>
      <xdr:row>12</xdr:row>
      <xdr:rowOff>19050</xdr:rowOff>
    </xdr:to>
    <xdr:sp macro="" textlink="">
      <xdr:nvSpPr>
        <xdr:cNvPr id="15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57150</xdr:colOff>
      <xdr:row>0</xdr:row>
      <xdr:rowOff>19050</xdr:rowOff>
    </xdr:from>
    <xdr:to>
      <xdr:col>10</xdr:col>
      <xdr:colOff>353448</xdr:colOff>
      <xdr:row>0</xdr:row>
      <xdr:rowOff>307050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38825" y="104775"/>
          <a:ext cx="296298" cy="2880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190500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73</xdr:row>
      <xdr:rowOff>142875</xdr:rowOff>
    </xdr:from>
    <xdr:to>
      <xdr:col>5</xdr:col>
      <xdr:colOff>438150</xdr:colOff>
      <xdr:row>75</xdr:row>
      <xdr:rowOff>228600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16</xdr:row>
      <xdr:rowOff>161925</xdr:rowOff>
    </xdr:from>
    <xdr:to>
      <xdr:col>4</xdr:col>
      <xdr:colOff>209550</xdr:colOff>
      <xdr:row>22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190500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933440</xdr:colOff>
      <xdr:row>73</xdr:row>
      <xdr:rowOff>85725</xdr:rowOff>
    </xdr:from>
    <xdr:to>
      <xdr:col>7</xdr:col>
      <xdr:colOff>1361773</xdr:colOff>
      <xdr:row>79</xdr:row>
      <xdr:rowOff>175425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76515" y="15240000"/>
          <a:ext cx="1590383" cy="17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0</xdr:row>
      <xdr:rowOff>9525</xdr:rowOff>
    </xdr:from>
    <xdr:to>
      <xdr:col>4</xdr:col>
      <xdr:colOff>481864</xdr:colOff>
      <xdr:row>3</xdr:row>
      <xdr:rowOff>10800</xdr:rowOff>
    </xdr:to>
    <xdr:pic>
      <xdr:nvPicPr>
        <xdr:cNvPr id="9" name="Immagine 8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9525"/>
          <a:ext cx="386614" cy="46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76205</xdr:colOff>
      <xdr:row>0</xdr:row>
      <xdr:rowOff>85725</xdr:rowOff>
    </xdr:from>
    <xdr:to>
      <xdr:col>10</xdr:col>
      <xdr:colOff>372503</xdr:colOff>
      <xdr:row>2</xdr:row>
      <xdr:rowOff>30825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10280" y="85725"/>
          <a:ext cx="296298" cy="288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groups/368741672276/" TargetMode="External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asdcampese.myblog.i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oleObject" Target="../embeddings/oleObject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R29"/>
  <sheetViews>
    <sheetView showGridLines="0" workbookViewId="0">
      <selection activeCell="R23" sqref="R23"/>
    </sheetView>
  </sheetViews>
  <sheetFormatPr defaultRowHeight="15"/>
  <cols>
    <col min="1" max="1" width="3.140625" customWidth="1"/>
    <col min="3" max="3" width="3.28515625" customWidth="1"/>
    <col min="14" max="14" width="5.7109375" customWidth="1"/>
  </cols>
  <sheetData>
    <row r="2" spans="3:14"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3:14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3:14"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3:14"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3:14"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pans="3:14">
      <c r="F7" s="4"/>
      <c r="G7" s="4"/>
      <c r="H7" s="4"/>
      <c r="I7" s="4"/>
      <c r="J7" s="4"/>
    </row>
    <row r="8" spans="3:14">
      <c r="F8" s="4"/>
      <c r="G8" s="4"/>
      <c r="H8" s="4"/>
      <c r="I8" s="4"/>
      <c r="J8" s="4"/>
    </row>
    <row r="9" spans="3:14">
      <c r="F9" s="4"/>
      <c r="G9" s="4"/>
      <c r="H9" s="4"/>
      <c r="I9" s="4"/>
      <c r="J9" s="4"/>
    </row>
    <row r="10" spans="3:14">
      <c r="F10" s="4"/>
      <c r="G10" s="4"/>
      <c r="H10" s="4"/>
      <c r="I10" s="4"/>
      <c r="J10" s="4"/>
    </row>
    <row r="11" spans="3:14">
      <c r="F11" s="4"/>
      <c r="G11" s="4"/>
      <c r="H11" s="4"/>
      <c r="I11" s="4"/>
      <c r="J11" s="4"/>
    </row>
    <row r="12" spans="3:14">
      <c r="F12" s="4"/>
      <c r="G12" s="4"/>
      <c r="H12" s="4"/>
      <c r="I12" s="4"/>
      <c r="J12" s="4"/>
    </row>
    <row r="14" spans="3:14" ht="26.25">
      <c r="H14" s="5"/>
      <c r="I14" s="46"/>
    </row>
    <row r="15" spans="3:14" ht="45.75" customHeight="1">
      <c r="D15" s="34" t="s">
        <v>7</v>
      </c>
      <c r="K15" t="s">
        <v>122</v>
      </c>
    </row>
    <row r="17" spans="2:18">
      <c r="D17" s="45" t="s">
        <v>8</v>
      </c>
      <c r="K17" t="s">
        <v>42</v>
      </c>
    </row>
    <row r="18" spans="2:18" ht="15.75" thickBot="1"/>
    <row r="19" spans="2:18" ht="21.75" customHeight="1" thickBot="1">
      <c r="C19" s="659" t="s">
        <v>265</v>
      </c>
      <c r="D19" s="873" t="s">
        <v>131</v>
      </c>
      <c r="E19" s="875"/>
      <c r="F19" s="876" t="s">
        <v>10</v>
      </c>
      <c r="G19" s="877"/>
      <c r="H19" s="877"/>
      <c r="I19" s="877"/>
      <c r="J19" s="877"/>
      <c r="K19" s="878"/>
      <c r="P19" s="461"/>
    </row>
    <row r="20" spans="2:18" ht="21.75" customHeight="1" thickBot="1">
      <c r="C20" s="660" t="s">
        <v>266</v>
      </c>
      <c r="D20" s="873" t="s">
        <v>9</v>
      </c>
      <c r="E20" s="874"/>
      <c r="F20" s="876" t="s">
        <v>10</v>
      </c>
      <c r="G20" s="877"/>
      <c r="H20" s="877"/>
      <c r="I20" s="877"/>
      <c r="J20" s="877"/>
      <c r="K20" s="878"/>
      <c r="P20" t="s">
        <v>332</v>
      </c>
    </row>
    <row r="21" spans="2:18" ht="21.75" customHeight="1" thickBot="1">
      <c r="C21" s="661" t="s">
        <v>267</v>
      </c>
      <c r="D21" s="873" t="s">
        <v>62</v>
      </c>
      <c r="E21" s="874"/>
      <c r="F21" s="876" t="s">
        <v>10</v>
      </c>
      <c r="G21" s="877"/>
      <c r="H21" s="877"/>
      <c r="I21" s="877"/>
      <c r="J21" s="877"/>
      <c r="K21" s="878"/>
      <c r="P21" s="712" t="s">
        <v>330</v>
      </c>
    </row>
    <row r="22" spans="2:18" ht="21.75" customHeight="1" thickBot="1">
      <c r="C22" s="662" t="s">
        <v>268</v>
      </c>
      <c r="D22" s="873" t="s">
        <v>132</v>
      </c>
      <c r="E22" s="874"/>
      <c r="F22" s="870" t="s">
        <v>10</v>
      </c>
      <c r="G22" s="871"/>
      <c r="H22" s="871"/>
      <c r="I22" s="871"/>
      <c r="J22" s="871"/>
      <c r="K22" s="872"/>
    </row>
    <row r="23" spans="2:18" ht="21.75" customHeight="1" thickBot="1">
      <c r="C23" s="664" t="s">
        <v>269</v>
      </c>
      <c r="D23" s="873" t="s">
        <v>120</v>
      </c>
      <c r="E23" s="875"/>
      <c r="F23" s="870" t="s">
        <v>10</v>
      </c>
      <c r="G23" s="871"/>
      <c r="H23" s="871"/>
      <c r="I23" s="871"/>
      <c r="J23" s="871"/>
      <c r="K23" s="872"/>
      <c r="R23" s="713" t="s">
        <v>275</v>
      </c>
    </row>
    <row r="24" spans="2:18" ht="21.75" customHeight="1" thickBot="1">
      <c r="C24" s="663" t="s">
        <v>270</v>
      </c>
      <c r="D24" s="873" t="s">
        <v>133</v>
      </c>
      <c r="E24" s="875"/>
      <c r="F24" s="870" t="s">
        <v>10</v>
      </c>
      <c r="G24" s="871"/>
      <c r="H24" s="871"/>
      <c r="I24" s="871"/>
      <c r="J24" s="871"/>
      <c r="K24" s="872"/>
      <c r="Q24" s="711" t="s">
        <v>276</v>
      </c>
    </row>
    <row r="25" spans="2:18" ht="21.75" customHeight="1" thickBot="1">
      <c r="C25" s="462" t="s">
        <v>263</v>
      </c>
      <c r="D25" s="873" t="s">
        <v>11</v>
      </c>
      <c r="E25" s="874"/>
      <c r="F25" s="867" t="s">
        <v>12</v>
      </c>
      <c r="G25" s="868"/>
      <c r="H25" s="868"/>
      <c r="I25" s="868"/>
      <c r="J25" s="868"/>
      <c r="K25" s="869"/>
    </row>
    <row r="26" spans="2:18" ht="21.75" customHeight="1" thickBot="1">
      <c r="D26" s="818"/>
      <c r="E26" s="819"/>
      <c r="F26" s="867" t="s">
        <v>344</v>
      </c>
      <c r="G26" s="868"/>
      <c r="H26" s="868"/>
      <c r="I26" s="868"/>
      <c r="J26" s="868"/>
      <c r="K26" s="869"/>
      <c r="O26" s="776" t="s">
        <v>331</v>
      </c>
    </row>
    <row r="27" spans="2:18" ht="21.75" customHeight="1">
      <c r="B27" t="s">
        <v>331</v>
      </c>
    </row>
    <row r="28" spans="2:18">
      <c r="D28" s="48" t="s">
        <v>121</v>
      </c>
    </row>
    <row r="29" spans="2:18">
      <c r="D29" s="48" t="s">
        <v>38</v>
      </c>
    </row>
  </sheetData>
  <mergeCells count="15">
    <mergeCell ref="D20:E20"/>
    <mergeCell ref="D21:E21"/>
    <mergeCell ref="F20:K20"/>
    <mergeCell ref="F21:K21"/>
    <mergeCell ref="D19:E19"/>
    <mergeCell ref="F19:K19"/>
    <mergeCell ref="F26:K26"/>
    <mergeCell ref="F22:K22"/>
    <mergeCell ref="F25:K25"/>
    <mergeCell ref="D25:E25"/>
    <mergeCell ref="D22:E22"/>
    <mergeCell ref="D23:E23"/>
    <mergeCell ref="D24:E24"/>
    <mergeCell ref="F23:K23"/>
    <mergeCell ref="F24:K24"/>
  </mergeCells>
  <conditionalFormatting sqref="C25">
    <cfRule type="cellIs" dxfId="62" priority="1" operator="greaterThan">
      <formula>0</formula>
    </cfRule>
    <cfRule type="cellIs" dxfId="61" priority="2" operator="greaterThan">
      <formula>0</formula>
    </cfRule>
  </conditionalFormatting>
  <hyperlinks>
    <hyperlink ref="R23" r:id="rId1"/>
    <hyperlink ref="Q24" r:id="rId2"/>
    <hyperlink ref="P21" r:id="rId3" tooltip="Facebook"/>
    <hyperlink ref="C20" location="'2002'!A1" display="'2002'!A1"/>
    <hyperlink ref="C21" location="'2003'!A1" display="'2003'!A1"/>
    <hyperlink ref="C22" location="'2005'!A1" display="'2005'!A1"/>
    <hyperlink ref="C23" location="'2006'!A1" display="'2006'!A1"/>
    <hyperlink ref="C24" location="'2007'!A1" display="'2007'!A1"/>
    <hyperlink ref="C25" location="'Classifica Marcatori'!A1" display="'Classifica Marcatori'!A1"/>
    <hyperlink ref="C19" location="'2000'!A1" display="'2000'!A1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25"/>
  <sheetViews>
    <sheetView showGridLines="0" workbookViewId="0">
      <selection activeCell="R11" sqref="R11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  <col min="21" max="21" width="5.140625" customWidth="1"/>
  </cols>
  <sheetData>
    <row r="1" spans="1:21" ht="5.25" customHeight="1"/>
    <row r="2" spans="1:21" ht="24" customHeight="1" thickBot="1">
      <c r="A2" s="1080" t="s">
        <v>46</v>
      </c>
      <c r="B2" s="1081"/>
      <c r="C2" s="1081"/>
      <c r="D2" s="1081"/>
      <c r="E2" s="1082"/>
      <c r="I2" s="1079"/>
      <c r="J2" s="1079"/>
      <c r="K2" s="1079"/>
      <c r="L2" s="1079"/>
      <c r="N2" s="1096"/>
      <c r="O2" s="1096"/>
      <c r="P2" s="1"/>
      <c r="Q2" s="1"/>
      <c r="R2" s="1"/>
      <c r="S2" s="1"/>
      <c r="U2" t="s">
        <v>325</v>
      </c>
    </row>
    <row r="3" spans="1:21" ht="20.25" customHeight="1" thickBot="1">
      <c r="B3" s="177" t="s">
        <v>35</v>
      </c>
      <c r="C3" s="177" t="s">
        <v>36</v>
      </c>
      <c r="D3" s="177" t="s">
        <v>37</v>
      </c>
      <c r="E3" s="178" t="s">
        <v>66</v>
      </c>
      <c r="I3" s="211"/>
      <c r="J3" s="1073" t="s">
        <v>65</v>
      </c>
      <c r="K3" s="1074"/>
      <c r="L3" s="1074"/>
      <c r="M3" s="1074"/>
      <c r="N3" s="1074"/>
      <c r="O3" s="1075"/>
      <c r="P3" s="1"/>
      <c r="Q3" s="1"/>
      <c r="R3" s="1"/>
      <c r="S3" s="1"/>
      <c r="T3" s="1"/>
      <c r="U3" s="657" t="s">
        <v>276</v>
      </c>
    </row>
    <row r="4" spans="1:21" ht="21" customHeight="1" thickBot="1">
      <c r="A4">
        <v>1</v>
      </c>
      <c r="B4" s="201" t="s">
        <v>283</v>
      </c>
      <c r="C4" s="40" t="s">
        <v>291</v>
      </c>
      <c r="D4" s="41">
        <v>19</v>
      </c>
      <c r="E4" s="706">
        <v>2007</v>
      </c>
      <c r="J4" s="1076">
        <v>41588</v>
      </c>
      <c r="K4" s="1077"/>
      <c r="L4" s="1077"/>
      <c r="M4" s="1077"/>
      <c r="N4" s="1077"/>
      <c r="O4" s="1078"/>
      <c r="P4" s="1"/>
      <c r="Q4" s="1"/>
      <c r="R4" s="1"/>
      <c r="S4" s="1"/>
      <c r="U4" s="658" t="s">
        <v>275</v>
      </c>
    </row>
    <row r="5" spans="1:21" ht="21" customHeight="1" thickBot="1">
      <c r="A5">
        <v>2</v>
      </c>
      <c r="B5" s="165" t="s">
        <v>290</v>
      </c>
      <c r="C5" s="43" t="s">
        <v>84</v>
      </c>
      <c r="D5" s="42">
        <v>7</v>
      </c>
      <c r="E5" s="706">
        <v>2007</v>
      </c>
      <c r="J5" s="719"/>
      <c r="K5" s="719"/>
      <c r="L5" s="719"/>
      <c r="M5" s="719"/>
      <c r="N5" s="719"/>
      <c r="O5" s="719"/>
      <c r="P5" s="1"/>
      <c r="Q5" s="1"/>
      <c r="R5" s="1"/>
      <c r="S5" s="1"/>
      <c r="U5" s="659" t="s">
        <v>265</v>
      </c>
    </row>
    <row r="6" spans="1:21" ht="21" customHeight="1" thickBot="1">
      <c r="A6">
        <v>2</v>
      </c>
      <c r="B6" s="165" t="s">
        <v>87</v>
      </c>
      <c r="C6" s="43" t="s">
        <v>90</v>
      </c>
      <c r="D6" s="44">
        <v>7</v>
      </c>
      <c r="E6" s="707">
        <v>2006</v>
      </c>
      <c r="J6" s="719"/>
      <c r="K6" s="719"/>
      <c r="L6" s="719"/>
      <c r="M6" s="719"/>
      <c r="N6" s="719"/>
      <c r="O6" s="719"/>
      <c r="P6" s="1"/>
      <c r="Q6" s="1"/>
      <c r="R6" s="1"/>
      <c r="S6" s="1"/>
    </row>
    <row r="7" spans="1:21" ht="21" customHeight="1" thickBot="1">
      <c r="A7">
        <v>3</v>
      </c>
      <c r="B7" s="165" t="s">
        <v>103</v>
      </c>
      <c r="C7" s="43" t="s">
        <v>209</v>
      </c>
      <c r="D7" s="42">
        <v>6</v>
      </c>
      <c r="E7" s="707">
        <v>2006</v>
      </c>
      <c r="N7" s="108"/>
      <c r="O7" s="108"/>
      <c r="P7" s="1"/>
      <c r="Q7" s="1"/>
      <c r="R7" s="1"/>
      <c r="S7" s="1"/>
      <c r="U7" s="660" t="s">
        <v>266</v>
      </c>
    </row>
    <row r="8" spans="1:21" ht="21" customHeight="1" thickBot="1">
      <c r="A8">
        <v>3</v>
      </c>
      <c r="B8" s="165" t="s">
        <v>167</v>
      </c>
      <c r="C8" s="43" t="s">
        <v>274</v>
      </c>
      <c r="D8" s="44">
        <v>6</v>
      </c>
      <c r="E8" s="708">
        <v>2003</v>
      </c>
      <c r="N8" s="108"/>
      <c r="O8" s="108"/>
      <c r="P8" s="1"/>
      <c r="Q8" s="1"/>
      <c r="R8" s="1"/>
      <c r="S8" s="1"/>
    </row>
    <row r="9" spans="1:21" ht="21" customHeight="1" thickBot="1">
      <c r="B9" s="165" t="s">
        <v>272</v>
      </c>
      <c r="C9" s="43" t="s">
        <v>273</v>
      </c>
      <c r="D9" s="42">
        <v>5</v>
      </c>
      <c r="E9" s="710">
        <v>2000</v>
      </c>
      <c r="N9" s="108"/>
      <c r="O9" s="108"/>
      <c r="P9" s="1"/>
      <c r="Q9" s="1"/>
      <c r="R9" s="1"/>
      <c r="S9" s="1"/>
      <c r="U9" s="661" t="s">
        <v>267</v>
      </c>
    </row>
    <row r="10" spans="1:21" ht="21" customHeight="1" thickBot="1">
      <c r="B10" s="165" t="s">
        <v>280</v>
      </c>
      <c r="C10" s="43" t="s">
        <v>281</v>
      </c>
      <c r="D10" s="42">
        <v>5</v>
      </c>
      <c r="E10" s="706">
        <v>2007</v>
      </c>
      <c r="Q10" s="1"/>
      <c r="R10" s="1"/>
      <c r="S10" s="1"/>
    </row>
    <row r="11" spans="1:21" ht="21" customHeight="1" thickBot="1">
      <c r="B11" s="202" t="s">
        <v>22</v>
      </c>
      <c r="C11" s="129" t="s">
        <v>33</v>
      </c>
      <c r="D11" s="42">
        <v>4</v>
      </c>
      <c r="E11" s="709">
        <v>2002</v>
      </c>
      <c r="F11" s="94"/>
      <c r="G11" s="94"/>
      <c r="H11" s="94"/>
      <c r="O11" s="1"/>
      <c r="Q11" s="1"/>
      <c r="R11" s="1"/>
      <c r="S11" s="1"/>
      <c r="T11" s="1"/>
      <c r="U11" s="662" t="s">
        <v>268</v>
      </c>
    </row>
    <row r="12" spans="1:21" ht="21" customHeight="1" thickBot="1">
      <c r="B12" s="202" t="s">
        <v>94</v>
      </c>
      <c r="C12" s="129" t="s">
        <v>33</v>
      </c>
      <c r="D12" s="42">
        <v>3</v>
      </c>
      <c r="E12" s="709">
        <v>2002</v>
      </c>
      <c r="F12" s="94"/>
      <c r="G12" s="94"/>
      <c r="H12" s="94"/>
      <c r="O12" s="1"/>
      <c r="Q12" s="1"/>
      <c r="R12" s="1"/>
      <c r="S12" s="1"/>
      <c r="T12" s="1"/>
    </row>
    <row r="13" spans="1:21" ht="21" customHeight="1" thickBot="1">
      <c r="A13">
        <v>7</v>
      </c>
      <c r="B13" s="725"/>
      <c r="C13" s="726"/>
      <c r="D13" s="727"/>
      <c r="E13" s="728"/>
      <c r="F13" s="94"/>
      <c r="G13" s="94"/>
      <c r="H13" s="94"/>
      <c r="O13" s="1"/>
      <c r="Q13" s="1"/>
      <c r="R13" s="1"/>
      <c r="S13" s="1"/>
      <c r="U13" s="664" t="s">
        <v>269</v>
      </c>
    </row>
    <row r="14" spans="1:21" ht="21" customHeight="1" thickBot="1">
      <c r="B14" s="729"/>
      <c r="C14" s="730"/>
      <c r="D14" s="730"/>
      <c r="E14" s="731"/>
      <c r="F14" s="94"/>
      <c r="G14" s="94"/>
      <c r="H14" s="94"/>
    </row>
    <row r="15" spans="1:21" ht="21" customHeight="1" thickBot="1">
      <c r="B15" s="732"/>
      <c r="C15" s="1"/>
      <c r="D15" s="1"/>
      <c r="E15" s="733"/>
      <c r="F15" s="94"/>
      <c r="G15" s="94"/>
      <c r="H15" s="94"/>
      <c r="U15" s="663" t="s">
        <v>270</v>
      </c>
    </row>
    <row r="16" spans="1:21" ht="21" customHeight="1" thickBot="1">
      <c r="B16" s="732"/>
      <c r="C16" s="1"/>
      <c r="D16" s="1"/>
      <c r="E16" s="733"/>
      <c r="F16" s="94"/>
      <c r="G16" s="94"/>
      <c r="H16" s="94"/>
      <c r="L16" s="1097" t="s">
        <v>292</v>
      </c>
      <c r="M16" s="1097"/>
      <c r="O16" s="50"/>
    </row>
    <row r="17" spans="2:22" ht="21" customHeight="1">
      <c r="B17" s="732"/>
      <c r="C17" s="1"/>
      <c r="D17" s="1"/>
      <c r="E17" s="733"/>
      <c r="F17" s="94"/>
      <c r="G17" s="94"/>
      <c r="H17" s="94"/>
      <c r="L17" s="1084" t="s">
        <v>39</v>
      </c>
      <c r="M17" s="1085"/>
    </row>
    <row r="18" spans="2:22" ht="21" customHeight="1">
      <c r="B18" s="732"/>
      <c r="C18" s="1"/>
      <c r="D18" s="1"/>
      <c r="E18" s="733"/>
      <c r="F18" s="94"/>
      <c r="H18" s="567"/>
      <c r="L18" s="1086"/>
      <c r="M18" s="1087"/>
    </row>
    <row r="19" spans="2:22" ht="21" customHeight="1">
      <c r="B19" s="732"/>
      <c r="C19" s="1"/>
      <c r="D19" s="1"/>
      <c r="E19" s="733"/>
      <c r="F19" s="94"/>
      <c r="G19" s="567" t="s">
        <v>335</v>
      </c>
      <c r="H19" s="94"/>
      <c r="J19" s="1098" t="s">
        <v>293</v>
      </c>
      <c r="K19" s="1098"/>
      <c r="L19" s="1086"/>
      <c r="M19" s="1087"/>
      <c r="N19" s="1098" t="s">
        <v>294</v>
      </c>
      <c r="O19" s="1098"/>
      <c r="P19" s="1099" t="s">
        <v>327</v>
      </c>
      <c r="Q19" s="1099"/>
    </row>
    <row r="20" spans="2:22" ht="21" customHeight="1" thickBot="1">
      <c r="B20" s="732"/>
      <c r="C20" s="1"/>
      <c r="D20" s="1"/>
      <c r="E20" s="733"/>
      <c r="F20" s="94"/>
      <c r="H20" s="94"/>
      <c r="L20" s="51"/>
      <c r="M20" s="52"/>
      <c r="Q20" s="108"/>
      <c r="V20" s="108"/>
    </row>
    <row r="21" spans="2:22" ht="21" customHeight="1">
      <c r="B21" s="732"/>
      <c r="C21" s="1"/>
      <c r="D21" s="1"/>
      <c r="E21" s="733"/>
      <c r="F21" s="94"/>
      <c r="G21" s="94"/>
      <c r="H21" s="94"/>
      <c r="J21" s="1088" t="s">
        <v>40</v>
      </c>
      <c r="K21" s="1089"/>
      <c r="L21" s="53"/>
      <c r="M21" s="53"/>
      <c r="N21" s="1092" t="s">
        <v>41</v>
      </c>
      <c r="O21" s="1093"/>
      <c r="P21" s="1083"/>
      <c r="Q21" s="1083"/>
      <c r="R21" s="684"/>
      <c r="S21" s="684"/>
      <c r="T21" s="684"/>
      <c r="U21" s="684"/>
      <c r="V21" s="108"/>
    </row>
    <row r="22" spans="2:22" ht="16.5" customHeight="1">
      <c r="B22" s="732"/>
      <c r="C22" s="1"/>
      <c r="D22" s="1"/>
      <c r="E22" s="733"/>
      <c r="F22" s="94"/>
      <c r="G22" s="94"/>
      <c r="H22" s="94"/>
      <c r="J22" s="1090"/>
      <c r="K22" s="1091"/>
      <c r="L22" s="53"/>
      <c r="M22" s="53"/>
      <c r="N22" s="1094"/>
      <c r="O22" s="1095"/>
      <c r="P22" s="206"/>
      <c r="Q22" s="206"/>
      <c r="R22" s="206"/>
      <c r="S22" s="206"/>
      <c r="T22" s="1079"/>
      <c r="U22" s="1079"/>
      <c r="V22" s="108"/>
    </row>
    <row r="23" spans="2:22" ht="21" customHeight="1">
      <c r="B23" s="732"/>
      <c r="C23" s="1"/>
      <c r="D23" s="1"/>
      <c r="E23" s="733"/>
      <c r="J23" s="1090"/>
      <c r="K23" s="1091"/>
      <c r="L23" s="53"/>
      <c r="M23" s="53"/>
      <c r="N23" s="1094"/>
      <c r="O23" s="1095"/>
      <c r="P23" s="1072"/>
      <c r="Q23" s="1072"/>
    </row>
    <row r="24" spans="2:22" ht="15.75" thickBot="1">
      <c r="B24" s="732"/>
      <c r="C24" s="1"/>
      <c r="D24" s="1"/>
      <c r="E24" s="733"/>
      <c r="J24" s="645"/>
      <c r="K24" s="646"/>
      <c r="L24" s="54"/>
      <c r="M24" s="54"/>
      <c r="N24" s="647"/>
      <c r="O24" s="648"/>
      <c r="P24" s="1072"/>
      <c r="Q24" s="1072"/>
    </row>
    <row r="25" spans="2:22" ht="15.75" thickBot="1">
      <c r="B25" s="593"/>
      <c r="C25" s="594"/>
      <c r="D25" s="594"/>
      <c r="E25" s="595"/>
    </row>
  </sheetData>
  <mergeCells count="15">
    <mergeCell ref="P23:Q24"/>
    <mergeCell ref="J3:O3"/>
    <mergeCell ref="J4:O4"/>
    <mergeCell ref="T22:U22"/>
    <mergeCell ref="A2:E2"/>
    <mergeCell ref="P21:Q21"/>
    <mergeCell ref="L17:M19"/>
    <mergeCell ref="J21:K23"/>
    <mergeCell ref="N21:O23"/>
    <mergeCell ref="I2:L2"/>
    <mergeCell ref="N2:O2"/>
    <mergeCell ref="L16:M16"/>
    <mergeCell ref="J19:K19"/>
    <mergeCell ref="N19:O19"/>
    <mergeCell ref="P19:Q19"/>
  </mergeCells>
  <hyperlinks>
    <hyperlink ref="U5" location="'2000'!A1" display="'2000'!A1"/>
    <hyperlink ref="U7" location="'2002'!A1" display="'2002'!A1"/>
    <hyperlink ref="U9" location="'2003'!A1" display="'2003'!A1"/>
    <hyperlink ref="U11" location="'2005'!A1" display="'2005'!A1"/>
    <hyperlink ref="U13" location="'2006'!A1" display="'2006'!A1"/>
    <hyperlink ref="U15" location="'2007'!A1" display="'2007'!A1"/>
    <hyperlink ref="U4" r:id="rId1"/>
    <hyperlink ref="U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32"/>
  <sheetViews>
    <sheetView showGridLines="0" workbookViewId="0">
      <selection activeCell="I6" sqref="I6"/>
    </sheetView>
  </sheetViews>
  <sheetFormatPr defaultRowHeight="15"/>
  <cols>
    <col min="1" max="1" width="4.140625" customWidth="1"/>
    <col min="2" max="2" width="5.5703125" customWidth="1"/>
    <col min="3" max="3" width="4.140625" customWidth="1"/>
    <col min="4" max="4" width="8.28515625" customWidth="1"/>
    <col min="5" max="5" width="36.85546875" customWidth="1"/>
    <col min="6" max="6" width="0.7109375" customWidth="1"/>
    <col min="7" max="7" width="7" customWidth="1"/>
    <col min="8" max="11" width="6.42578125" customWidth="1"/>
    <col min="15" max="15" width="2.28515625" customWidth="1"/>
    <col min="16" max="16" width="6.28515625" customWidth="1"/>
    <col min="17" max="17" width="1.140625" customWidth="1"/>
    <col min="18" max="18" width="6.28515625" customWidth="1"/>
    <col min="19" max="19" width="16.140625" customWidth="1"/>
  </cols>
  <sheetData>
    <row r="1" spans="1:22">
      <c r="A1" s="715"/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</row>
    <row r="2" spans="1:22">
      <c r="A2" s="714"/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</row>
    <row r="3" spans="1:22">
      <c r="A3" s="714"/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</row>
    <row r="4" spans="1:22">
      <c r="A4" s="714"/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6"/>
      <c r="N4" s="716"/>
      <c r="O4" s="716"/>
      <c r="P4" s="714"/>
      <c r="Q4" s="714"/>
      <c r="R4" s="714"/>
      <c r="S4" s="714"/>
    </row>
    <row r="5" spans="1:22" ht="37.5" customHeight="1" thickBot="1">
      <c r="A5" s="714"/>
      <c r="B5" s="714"/>
      <c r="C5" s="714"/>
      <c r="D5" s="714"/>
      <c r="E5" s="1100" t="s">
        <v>77</v>
      </c>
      <c r="F5" s="1101"/>
      <c r="G5" s="1101"/>
      <c r="H5" s="1102"/>
      <c r="I5" s="1103">
        <v>41588</v>
      </c>
      <c r="J5" s="1104"/>
      <c r="K5" s="1104"/>
      <c r="L5" s="1105"/>
      <c r="M5" s="717"/>
      <c r="N5" s="716"/>
      <c r="O5" s="716"/>
      <c r="P5" s="716"/>
      <c r="Q5" s="714"/>
      <c r="R5" s="716"/>
      <c r="S5" s="714"/>
      <c r="T5" s="460" t="s">
        <v>265</v>
      </c>
    </row>
    <row r="6" spans="1:22" ht="35.25" customHeight="1">
      <c r="A6" s="714"/>
      <c r="B6" s="714"/>
      <c r="C6" s="714"/>
      <c r="D6" s="167"/>
      <c r="E6" s="168"/>
      <c r="F6" s="168"/>
      <c r="G6" s="168"/>
      <c r="H6" s="168"/>
      <c r="I6" s="168"/>
      <c r="J6" s="168"/>
      <c r="K6" s="168"/>
      <c r="L6" s="168"/>
      <c r="M6" s="168"/>
      <c r="N6" s="169"/>
      <c r="O6" s="716"/>
      <c r="P6" s="716"/>
      <c r="Q6" s="714"/>
      <c r="R6" s="716"/>
      <c r="S6" s="714"/>
      <c r="T6" s="460" t="s">
        <v>266</v>
      </c>
    </row>
    <row r="7" spans="1:22" ht="15.75" thickBot="1">
      <c r="A7" s="714"/>
      <c r="B7" s="714"/>
      <c r="C7" s="714"/>
      <c r="D7" s="170"/>
      <c r="E7" s="180" t="s">
        <v>83</v>
      </c>
      <c r="F7" s="179"/>
      <c r="G7" s="205" t="s">
        <v>78</v>
      </c>
      <c r="H7" s="180" t="s">
        <v>79</v>
      </c>
      <c r="I7" s="181" t="s">
        <v>80</v>
      </c>
      <c r="J7" s="180" t="s">
        <v>81</v>
      </c>
      <c r="K7" s="180" t="s">
        <v>82</v>
      </c>
      <c r="L7" s="180" t="s">
        <v>5</v>
      </c>
      <c r="M7" s="180" t="s">
        <v>6</v>
      </c>
      <c r="N7" s="173"/>
      <c r="O7" s="716"/>
      <c r="P7" s="547" t="s">
        <v>295</v>
      </c>
      <c r="Q7" s="718"/>
      <c r="R7" s="547" t="s">
        <v>296</v>
      </c>
      <c r="S7" s="714"/>
      <c r="T7" s="460" t="s">
        <v>267</v>
      </c>
    </row>
    <row r="8" spans="1:22" ht="36.75" customHeight="1" thickBot="1">
      <c r="A8" s="714"/>
      <c r="B8" s="714"/>
      <c r="C8" s="714"/>
      <c r="D8" s="171"/>
      <c r="E8" s="515" t="s">
        <v>134</v>
      </c>
      <c r="F8" s="164"/>
      <c r="G8" s="487">
        <v>7</v>
      </c>
      <c r="H8" s="488">
        <v>1</v>
      </c>
      <c r="I8" s="489">
        <v>0</v>
      </c>
      <c r="J8" s="490">
        <v>6</v>
      </c>
      <c r="K8" s="491">
        <v>3</v>
      </c>
      <c r="L8" s="492">
        <v>7</v>
      </c>
      <c r="M8" s="493">
        <v>36</v>
      </c>
      <c r="N8" s="173"/>
      <c r="O8" s="716"/>
      <c r="P8" s="545">
        <f>L8-M8</f>
        <v>-29</v>
      </c>
      <c r="Q8" s="714"/>
      <c r="R8" s="546">
        <f>K8/G8</f>
        <v>0.42857142857142855</v>
      </c>
      <c r="S8" s="714"/>
      <c r="T8" s="460" t="s">
        <v>268</v>
      </c>
    </row>
    <row r="9" spans="1:22" ht="36.75" customHeight="1">
      <c r="A9" s="714"/>
      <c r="B9" s="714"/>
      <c r="C9" s="714"/>
      <c r="D9" s="171"/>
      <c r="E9" s="162" t="s">
        <v>93</v>
      </c>
      <c r="F9" s="164"/>
      <c r="G9" s="494">
        <v>5</v>
      </c>
      <c r="H9" s="495">
        <v>2</v>
      </c>
      <c r="I9" s="496">
        <v>2</v>
      </c>
      <c r="J9" s="497">
        <v>1</v>
      </c>
      <c r="K9" s="498">
        <v>8</v>
      </c>
      <c r="L9" s="499">
        <v>8</v>
      </c>
      <c r="M9" s="500">
        <v>5</v>
      </c>
      <c r="N9" s="173"/>
      <c r="O9" s="716"/>
      <c r="P9" s="545">
        <f t="shared" ref="P9:P14" si="0">L9-M9</f>
        <v>3</v>
      </c>
      <c r="Q9" s="714"/>
      <c r="R9" s="546">
        <f t="shared" ref="R9:R14" si="1">K9/G9</f>
        <v>1.6</v>
      </c>
      <c r="S9" s="714"/>
      <c r="T9" s="460" t="s">
        <v>269</v>
      </c>
    </row>
    <row r="10" spans="1:22" ht="36.75" customHeight="1">
      <c r="A10" s="714"/>
      <c r="B10" s="714"/>
      <c r="C10" s="714"/>
      <c r="D10" s="171"/>
      <c r="E10" s="344" t="s">
        <v>62</v>
      </c>
      <c r="F10" s="164"/>
      <c r="G10" s="494">
        <v>3</v>
      </c>
      <c r="H10" s="495">
        <v>2</v>
      </c>
      <c r="I10" s="496">
        <v>0</v>
      </c>
      <c r="J10" s="497">
        <v>1</v>
      </c>
      <c r="K10" s="498">
        <v>6</v>
      </c>
      <c r="L10" s="499">
        <v>11</v>
      </c>
      <c r="M10" s="500">
        <v>7</v>
      </c>
      <c r="N10" s="173"/>
      <c r="O10" s="716"/>
      <c r="P10" s="545">
        <f t="shared" si="0"/>
        <v>4</v>
      </c>
      <c r="Q10" s="714"/>
      <c r="R10" s="546">
        <f t="shared" si="1"/>
        <v>2</v>
      </c>
      <c r="S10" s="714"/>
      <c r="T10" s="460" t="s">
        <v>270</v>
      </c>
    </row>
    <row r="11" spans="1:22" ht="36.75" customHeight="1">
      <c r="A11" s="714"/>
      <c r="B11" s="714"/>
      <c r="C11" s="714"/>
      <c r="D11" s="171"/>
      <c r="E11" s="163" t="s">
        <v>132</v>
      </c>
      <c r="F11" s="164"/>
      <c r="G11" s="494">
        <v>3</v>
      </c>
      <c r="H11" s="495">
        <v>0</v>
      </c>
      <c r="I11" s="496">
        <v>0</v>
      </c>
      <c r="J11" s="497">
        <v>3</v>
      </c>
      <c r="K11" s="498">
        <v>0</v>
      </c>
      <c r="L11" s="499">
        <v>5</v>
      </c>
      <c r="M11" s="500">
        <v>40</v>
      </c>
      <c r="N11" s="173"/>
      <c r="O11" s="716"/>
      <c r="P11" s="545">
        <f t="shared" si="0"/>
        <v>-35</v>
      </c>
      <c r="Q11" s="714"/>
      <c r="R11" s="546">
        <f t="shared" si="1"/>
        <v>0</v>
      </c>
      <c r="S11" s="714"/>
    </row>
    <row r="12" spans="1:22" ht="36.75" customHeight="1" thickBot="1">
      <c r="A12" s="714"/>
      <c r="B12" s="714"/>
      <c r="C12" s="714"/>
      <c r="D12" s="171"/>
      <c r="E12" s="345" t="s">
        <v>119</v>
      </c>
      <c r="F12" s="164"/>
      <c r="G12" s="494">
        <v>3</v>
      </c>
      <c r="H12" s="495">
        <v>2</v>
      </c>
      <c r="I12" s="496">
        <v>0</v>
      </c>
      <c r="J12" s="497">
        <v>1</v>
      </c>
      <c r="K12" s="498">
        <v>6</v>
      </c>
      <c r="L12" s="499">
        <v>18</v>
      </c>
      <c r="M12" s="500">
        <v>8</v>
      </c>
      <c r="N12" s="173"/>
      <c r="O12" s="716"/>
      <c r="P12" s="545">
        <f t="shared" si="0"/>
        <v>10</v>
      </c>
      <c r="Q12" s="714"/>
      <c r="R12" s="546">
        <f t="shared" si="1"/>
        <v>2</v>
      </c>
      <c r="S12" s="714"/>
      <c r="T12" s="461" t="s">
        <v>276</v>
      </c>
    </row>
    <row r="13" spans="1:22" ht="36.75" customHeight="1" thickBot="1">
      <c r="A13" s="714"/>
      <c r="B13" s="714"/>
      <c r="C13" s="714"/>
      <c r="D13" s="171"/>
      <c r="E13" s="259" t="s">
        <v>137</v>
      </c>
      <c r="F13" s="164">
        <v>1</v>
      </c>
      <c r="G13" s="501">
        <v>7</v>
      </c>
      <c r="H13" s="502">
        <v>6</v>
      </c>
      <c r="I13" s="503">
        <v>0</v>
      </c>
      <c r="J13" s="504">
        <v>1</v>
      </c>
      <c r="K13" s="505">
        <v>18</v>
      </c>
      <c r="L13" s="506">
        <v>33</v>
      </c>
      <c r="M13" s="507">
        <v>12</v>
      </c>
      <c r="N13" s="173"/>
      <c r="O13" s="716"/>
      <c r="P13" s="545">
        <f t="shared" si="0"/>
        <v>21</v>
      </c>
      <c r="Q13" s="714"/>
      <c r="R13" s="546">
        <f t="shared" si="1"/>
        <v>2.5714285714285716</v>
      </c>
      <c r="S13" s="714"/>
      <c r="V13" s="465" t="s">
        <v>275</v>
      </c>
    </row>
    <row r="14" spans="1:22" ht="52.5" customHeight="1" thickBot="1">
      <c r="A14" s="714"/>
      <c r="B14" s="714"/>
      <c r="C14" s="714"/>
      <c r="D14" s="170"/>
      <c r="E14" s="175"/>
      <c r="F14" s="1"/>
      <c r="G14" s="508">
        <f t="shared" ref="G14:M14" si="2">SUM(G8:G13)</f>
        <v>28</v>
      </c>
      <c r="H14" s="509">
        <f t="shared" si="2"/>
        <v>13</v>
      </c>
      <c r="I14" s="510">
        <f t="shared" si="2"/>
        <v>2</v>
      </c>
      <c r="J14" s="511">
        <f t="shared" si="2"/>
        <v>13</v>
      </c>
      <c r="K14" s="512">
        <f t="shared" si="2"/>
        <v>41</v>
      </c>
      <c r="L14" s="513">
        <f t="shared" si="2"/>
        <v>82</v>
      </c>
      <c r="M14" s="514">
        <f t="shared" si="2"/>
        <v>108</v>
      </c>
      <c r="N14" s="173"/>
      <c r="O14" s="716"/>
      <c r="P14" s="545">
        <f t="shared" si="0"/>
        <v>-26</v>
      </c>
      <c r="Q14" s="714"/>
      <c r="R14" s="546">
        <f t="shared" si="1"/>
        <v>1.4642857142857142</v>
      </c>
      <c r="S14" s="714"/>
    </row>
    <row r="15" spans="1:22" ht="25.5" customHeight="1" thickTop="1">
      <c r="A15" s="714"/>
      <c r="B15" s="714"/>
      <c r="C15" s="714"/>
      <c r="D15" s="170"/>
      <c r="E15" s="175"/>
      <c r="F15" s="175"/>
      <c r="G15" s="175"/>
      <c r="H15" s="175"/>
      <c r="I15" s="175"/>
      <c r="J15" s="175"/>
      <c r="K15" s="175"/>
      <c r="L15" s="175"/>
      <c r="M15" s="175"/>
      <c r="N15" s="173"/>
      <c r="O15" s="716"/>
      <c r="P15" s="716"/>
      <c r="Q15" s="714"/>
      <c r="R15" s="716"/>
      <c r="S15" s="714"/>
    </row>
    <row r="16" spans="1:22" ht="12" customHeight="1" thickBot="1">
      <c r="A16" s="714"/>
      <c r="B16" s="714"/>
      <c r="C16" s="714"/>
      <c r="D16" s="172"/>
      <c r="E16" s="176"/>
      <c r="F16" s="176"/>
      <c r="G16" s="176"/>
      <c r="H16" s="176"/>
      <c r="I16" s="176"/>
      <c r="J16" s="176"/>
      <c r="K16" s="176"/>
      <c r="L16" s="176"/>
      <c r="M16" s="176"/>
      <c r="N16" s="174"/>
      <c r="O16" s="716"/>
      <c r="P16" s="716"/>
      <c r="Q16" s="714"/>
      <c r="R16" s="716"/>
      <c r="S16" s="714"/>
    </row>
    <row r="17" spans="1:19">
      <c r="A17" s="714"/>
      <c r="B17" s="714"/>
      <c r="C17" s="714"/>
      <c r="D17" s="716"/>
      <c r="E17" s="716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Q17" s="714"/>
      <c r="R17" s="716"/>
      <c r="S17" s="714"/>
    </row>
    <row r="18" spans="1:19">
      <c r="A18" s="714"/>
      <c r="B18" s="714"/>
      <c r="C18" s="714"/>
      <c r="D18" s="716"/>
      <c r="E18" s="716"/>
      <c r="F18" s="716"/>
      <c r="G18" s="716"/>
      <c r="H18" s="716"/>
      <c r="I18" s="716"/>
      <c r="J18" s="716"/>
      <c r="K18" s="716"/>
      <c r="L18" s="716"/>
      <c r="M18" s="716"/>
      <c r="N18" s="716"/>
      <c r="O18" s="716"/>
      <c r="P18" s="714"/>
      <c r="Q18" s="714"/>
      <c r="R18" s="714"/>
      <c r="S18" s="714"/>
    </row>
    <row r="19" spans="1:19" ht="28.5" customHeight="1">
      <c r="A19" s="714"/>
      <c r="B19" s="714"/>
      <c r="C19" s="714"/>
      <c r="D19" s="714"/>
      <c r="E19" s="714"/>
      <c r="F19" s="714"/>
      <c r="G19" s="714"/>
      <c r="H19" s="714"/>
      <c r="I19" s="714"/>
      <c r="J19" s="714"/>
      <c r="K19" s="714"/>
      <c r="L19" s="714"/>
      <c r="M19" s="714"/>
      <c r="N19" s="714"/>
      <c r="O19" s="714"/>
      <c r="P19" s="714"/>
      <c r="Q19" s="714"/>
      <c r="R19" s="714"/>
      <c r="S19" s="714"/>
    </row>
    <row r="20" spans="1:19">
      <c r="A20" s="714"/>
      <c r="B20" s="714"/>
      <c r="C20" s="714"/>
      <c r="D20" s="714"/>
      <c r="E20" s="714"/>
      <c r="F20" s="714"/>
      <c r="G20" s="714"/>
      <c r="H20" s="714"/>
      <c r="I20" s="714"/>
      <c r="J20" s="714"/>
      <c r="K20" s="714"/>
      <c r="L20" s="714"/>
      <c r="M20" s="714"/>
      <c r="N20" s="714"/>
      <c r="O20" s="714"/>
      <c r="P20" s="714"/>
      <c r="Q20" s="714"/>
      <c r="R20" s="714"/>
      <c r="S20" s="714"/>
    </row>
    <row r="21" spans="1:19">
      <c r="A21" s="714"/>
      <c r="B21" s="714"/>
      <c r="C21" s="714"/>
      <c r="D21" s="714"/>
      <c r="E21" s="714"/>
      <c r="F21" s="714"/>
      <c r="G21" s="714"/>
      <c r="H21" s="714"/>
      <c r="I21" s="714"/>
      <c r="J21" s="714"/>
      <c r="K21" s="714"/>
      <c r="L21" s="714"/>
      <c r="M21" s="714"/>
      <c r="N21" s="714"/>
      <c r="O21" s="714"/>
      <c r="P21" s="714"/>
      <c r="Q21" s="714"/>
      <c r="R21" s="714"/>
      <c r="S21" s="714"/>
    </row>
    <row r="22" spans="1:19">
      <c r="A22" s="714"/>
      <c r="B22" s="714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714"/>
      <c r="P22" s="714"/>
      <c r="Q22" s="714"/>
      <c r="R22" s="714"/>
      <c r="S22" s="714"/>
    </row>
    <row r="23" spans="1:19">
      <c r="A23" s="714"/>
      <c r="B23" s="714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4"/>
      <c r="N23" s="714"/>
      <c r="O23" s="714"/>
      <c r="P23" s="714"/>
      <c r="Q23" s="714"/>
      <c r="R23" s="714"/>
      <c r="S23" s="714"/>
    </row>
    <row r="24" spans="1:19">
      <c r="A24" s="714"/>
      <c r="B24" s="714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4"/>
      <c r="N24" s="714"/>
      <c r="O24" s="714"/>
      <c r="P24" s="714"/>
      <c r="Q24" s="714"/>
      <c r="R24" s="714"/>
      <c r="S24" s="714"/>
    </row>
    <row r="25" spans="1:19">
      <c r="A25" s="714"/>
      <c r="B25" s="714"/>
      <c r="C25" s="714"/>
      <c r="D25" s="714"/>
      <c r="E25" s="714"/>
      <c r="F25" s="714"/>
      <c r="G25" s="714"/>
      <c r="H25" s="714"/>
      <c r="I25" s="714"/>
      <c r="J25" s="714"/>
      <c r="K25" s="714"/>
      <c r="L25" s="714"/>
      <c r="M25" s="714"/>
      <c r="N25" s="714"/>
      <c r="O25" s="714"/>
      <c r="P25" s="714"/>
      <c r="Q25" s="714"/>
      <c r="R25" s="714"/>
      <c r="S25" s="714"/>
    </row>
    <row r="26" spans="1:19">
      <c r="A26" s="714"/>
      <c r="B26" s="714"/>
      <c r="C26" s="714"/>
      <c r="D26" s="714"/>
      <c r="E26" s="714"/>
      <c r="F26" s="714"/>
      <c r="G26" s="714"/>
      <c r="H26" s="714"/>
      <c r="I26" s="714"/>
      <c r="J26" s="714"/>
      <c r="K26" s="714"/>
      <c r="L26" s="714"/>
      <c r="M26" s="714"/>
      <c r="N26" s="714"/>
      <c r="O26" s="714"/>
      <c r="P26" s="714"/>
      <c r="Q26" s="714"/>
      <c r="R26" s="714"/>
      <c r="S26" s="714"/>
    </row>
    <row r="27" spans="1:19">
      <c r="A27" s="714"/>
      <c r="B27" s="714"/>
      <c r="C27" s="714"/>
      <c r="D27" s="714"/>
      <c r="E27" s="714"/>
      <c r="F27" s="714"/>
      <c r="G27" s="714"/>
      <c r="H27" s="714"/>
      <c r="I27" s="714"/>
      <c r="J27" s="714"/>
      <c r="K27" s="714"/>
      <c r="L27" s="714"/>
      <c r="M27" s="714"/>
      <c r="N27" s="714"/>
      <c r="O27" s="714"/>
      <c r="P27" s="714"/>
      <c r="Q27" s="714"/>
      <c r="R27" s="714"/>
      <c r="S27" s="714"/>
    </row>
    <row r="28" spans="1:19">
      <c r="A28" s="714"/>
      <c r="B28" s="714"/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  <c r="S28" s="714"/>
    </row>
    <row r="29" spans="1:19">
      <c r="A29" s="714"/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</row>
    <row r="30" spans="1:19">
      <c r="A30" s="714"/>
      <c r="B30" s="714"/>
      <c r="C30" s="714"/>
      <c r="D30" s="714"/>
      <c r="E30" s="714"/>
      <c r="F30" s="714"/>
      <c r="G30" s="714"/>
      <c r="H30" s="714"/>
      <c r="I30" s="714"/>
      <c r="J30" s="714"/>
      <c r="K30" s="714"/>
      <c r="L30" s="714"/>
      <c r="M30" s="714"/>
      <c r="N30" s="714"/>
      <c r="O30" s="714"/>
      <c r="P30" s="714"/>
      <c r="Q30" s="714"/>
      <c r="R30" s="714"/>
      <c r="S30" s="714"/>
    </row>
    <row r="31" spans="1:19">
      <c r="A31" s="714"/>
      <c r="B31" s="714"/>
      <c r="C31" s="714"/>
      <c r="D31" s="714"/>
      <c r="E31" s="714"/>
      <c r="F31" s="714"/>
      <c r="G31" s="714"/>
      <c r="H31" s="714"/>
      <c r="I31" s="714"/>
      <c r="J31" s="714"/>
      <c r="K31" s="714"/>
      <c r="L31" s="714"/>
      <c r="M31" s="714"/>
      <c r="N31" s="714"/>
      <c r="O31" s="714"/>
      <c r="P31" s="714"/>
      <c r="Q31" s="714"/>
      <c r="R31" s="714"/>
      <c r="S31" s="714"/>
    </row>
    <row r="32" spans="1:19">
      <c r="A32" s="714"/>
      <c r="B32" s="714"/>
      <c r="C32" s="714"/>
      <c r="D32" s="714"/>
      <c r="E32" s="714"/>
      <c r="F32" s="714"/>
      <c r="G32" s="714"/>
      <c r="H32" s="714"/>
      <c r="I32" s="714"/>
      <c r="J32" s="714"/>
      <c r="K32" s="714"/>
      <c r="L32" s="714"/>
      <c r="M32" s="714"/>
      <c r="N32" s="714"/>
      <c r="O32" s="714"/>
      <c r="P32" s="714"/>
      <c r="Q32" s="714"/>
      <c r="R32" s="714"/>
      <c r="S32" s="714"/>
    </row>
  </sheetData>
  <mergeCells count="2">
    <mergeCell ref="E5:H5"/>
    <mergeCell ref="I5:L5"/>
  </mergeCells>
  <conditionalFormatting sqref="R8:R14">
    <cfRule type="cellIs" dxfId="10" priority="1" operator="equal">
      <formula>3</formula>
    </cfRule>
  </conditionalFormatting>
  <hyperlinks>
    <hyperlink ref="T5" location="'2000'!A1" display="'2000'!A1"/>
    <hyperlink ref="T6" location="'2002'!A1" display="'2002'!A1"/>
    <hyperlink ref="T7" location="'2003'!A1" display="'2003'!A1"/>
    <hyperlink ref="T8" location="'2005'!A1" display="'2005'!A1"/>
    <hyperlink ref="T9" location="'2006'!A1" display="'2006'!A1"/>
    <hyperlink ref="T10" location="'2007'!A1" display="'2007'!A1"/>
    <hyperlink ref="V13" r:id="rId1"/>
    <hyperlink ref="T12" r:id="rId2"/>
  </hyperlinks>
  <pageMargins left="0.70866141732283472" right="0.70866141732283472" top="0.56000000000000005" bottom="0.42" header="0.31496062992125984" footer="0.31496062992125984"/>
  <pageSetup paperSize="9" orientation="landscape" horizontalDpi="0" verticalDpi="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70"/>
  <sheetViews>
    <sheetView showGridLines="0" tabSelected="1" topLeftCell="A39" workbookViewId="0">
      <selection activeCell="O58" sqref="O58"/>
    </sheetView>
  </sheetViews>
  <sheetFormatPr defaultRowHeight="15"/>
  <cols>
    <col min="1" max="1" width="3.5703125" customWidth="1"/>
    <col min="2" max="2" width="25.42578125" customWidth="1"/>
    <col min="3" max="3" width="27.42578125" customWidth="1"/>
    <col min="4" max="7" width="2.85546875" customWidth="1"/>
    <col min="8" max="8" width="14.5703125" customWidth="1"/>
    <col min="10" max="10" width="29.42578125" customWidth="1"/>
    <col min="11" max="14" width="4" customWidth="1"/>
    <col min="15" max="16" width="4.85546875" customWidth="1"/>
    <col min="17" max="17" width="6.42578125" customWidth="1"/>
  </cols>
  <sheetData>
    <row r="1" spans="1:27" ht="21">
      <c r="A1" s="428"/>
      <c r="B1" s="429" t="s">
        <v>255</v>
      </c>
      <c r="C1" s="428"/>
      <c r="D1" s="428"/>
      <c r="E1" s="428"/>
      <c r="F1" s="428"/>
      <c r="G1" s="428"/>
      <c r="H1" s="428"/>
      <c r="I1" s="428"/>
      <c r="J1" s="455" t="s">
        <v>192</v>
      </c>
      <c r="K1" s="428"/>
      <c r="L1" s="428"/>
      <c r="M1" s="428"/>
      <c r="N1" s="428"/>
      <c r="O1" s="430" t="s">
        <v>342</v>
      </c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</row>
    <row r="2" spans="1:27" ht="15.75" thickBot="1">
      <c r="A2" s="428"/>
      <c r="B2" s="1106" t="s">
        <v>164</v>
      </c>
      <c r="C2" s="1106"/>
      <c r="D2" s="1107" t="s">
        <v>231</v>
      </c>
      <c r="E2" s="1107"/>
      <c r="F2" s="1107" t="s">
        <v>232</v>
      </c>
      <c r="G2" s="1107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</row>
    <row r="3" spans="1:27" ht="15.75" thickBot="1">
      <c r="A3" s="428"/>
      <c r="B3" s="434" t="s">
        <v>176</v>
      </c>
      <c r="C3" s="434" t="s">
        <v>243</v>
      </c>
      <c r="D3" s="435">
        <v>1</v>
      </c>
      <c r="E3" s="435">
        <v>4</v>
      </c>
      <c r="F3" s="435"/>
      <c r="G3" s="435"/>
      <c r="H3" s="428"/>
      <c r="I3" s="428"/>
      <c r="J3" s="811" t="s">
        <v>191</v>
      </c>
      <c r="K3" s="812" t="s">
        <v>178</v>
      </c>
      <c r="L3" s="813" t="s">
        <v>170</v>
      </c>
      <c r="M3" s="813" t="s">
        <v>171</v>
      </c>
      <c r="N3" s="813" t="s">
        <v>172</v>
      </c>
      <c r="O3" s="814" t="s">
        <v>5</v>
      </c>
      <c r="P3" s="814" t="s">
        <v>6</v>
      </c>
      <c r="Q3" s="815" t="s">
        <v>82</v>
      </c>
      <c r="R3" s="428"/>
      <c r="S3" s="428"/>
      <c r="T3" s="428"/>
      <c r="U3" s="428"/>
      <c r="V3" s="428"/>
      <c r="W3" s="428"/>
      <c r="X3" s="428"/>
      <c r="Y3" s="428"/>
      <c r="Z3" s="428"/>
      <c r="AA3" s="428"/>
    </row>
    <row r="4" spans="1:27">
      <c r="A4" s="428"/>
      <c r="B4" s="434" t="s">
        <v>244</v>
      </c>
      <c r="C4" s="434" t="s">
        <v>179</v>
      </c>
      <c r="D4" s="435">
        <v>1</v>
      </c>
      <c r="E4" s="435">
        <v>4</v>
      </c>
      <c r="F4" s="435"/>
      <c r="G4" s="435"/>
      <c r="H4" s="428"/>
      <c r="I4" s="431">
        <v>1</v>
      </c>
      <c r="J4" s="446" t="s">
        <v>161</v>
      </c>
      <c r="K4" s="437">
        <v>7</v>
      </c>
      <c r="L4" s="438">
        <v>6</v>
      </c>
      <c r="M4" s="438" t="s">
        <v>180</v>
      </c>
      <c r="N4" s="438">
        <v>1</v>
      </c>
      <c r="O4" s="438">
        <f>'QUADRO GIOVANISSIMI'!AJ13</f>
        <v>50</v>
      </c>
      <c r="P4" s="439">
        <f>'QUADRO GIOVANISSIMI'!AK13</f>
        <v>5</v>
      </c>
      <c r="Q4" s="449">
        <v>18</v>
      </c>
      <c r="R4" s="428">
        <f>'QUADRO GIOVANISSIMI'!AJ13</f>
        <v>50</v>
      </c>
      <c r="S4" s="428"/>
      <c r="T4" s="428" t="s">
        <v>276</v>
      </c>
      <c r="U4" s="428"/>
      <c r="V4" s="428"/>
      <c r="W4" s="428"/>
      <c r="X4" s="428"/>
      <c r="Y4" s="428"/>
      <c r="Z4" s="428"/>
      <c r="AA4" s="428"/>
    </row>
    <row r="5" spans="1:27">
      <c r="A5" s="428"/>
      <c r="B5" s="434" t="s">
        <v>240</v>
      </c>
      <c r="C5" s="434" t="s">
        <v>182</v>
      </c>
      <c r="D5" s="435">
        <v>6</v>
      </c>
      <c r="E5" s="435">
        <v>1</v>
      </c>
      <c r="F5" s="435"/>
      <c r="G5" s="435"/>
      <c r="H5" s="428"/>
      <c r="I5" s="431">
        <v>2</v>
      </c>
      <c r="J5" s="447" t="s">
        <v>186</v>
      </c>
      <c r="K5" s="437">
        <v>7</v>
      </c>
      <c r="L5" s="441">
        <v>5</v>
      </c>
      <c r="M5" s="441">
        <v>0</v>
      </c>
      <c r="N5" s="441">
        <v>2</v>
      </c>
      <c r="O5" s="441">
        <f>'QUADRO GIOVANISSIMI'!AJ19</f>
        <v>11</v>
      </c>
      <c r="P5" s="442">
        <f>'QUADRO GIOVANISSIMI'!AK19</f>
        <v>6</v>
      </c>
      <c r="Q5" s="450">
        <v>15</v>
      </c>
      <c r="R5" s="428"/>
      <c r="S5" s="428"/>
      <c r="T5" s="428"/>
      <c r="U5" s="428"/>
      <c r="V5" s="428"/>
      <c r="W5" s="428"/>
      <c r="X5" s="428"/>
      <c r="Y5" s="428"/>
      <c r="Z5" s="428"/>
      <c r="AA5" s="428"/>
    </row>
    <row r="6" spans="1:27">
      <c r="A6" s="428"/>
      <c r="B6" s="434" t="s">
        <v>183</v>
      </c>
      <c r="C6" s="434" t="s">
        <v>245</v>
      </c>
      <c r="D6" s="435">
        <v>1</v>
      </c>
      <c r="E6" s="435">
        <v>3</v>
      </c>
      <c r="F6" s="435"/>
      <c r="G6" s="435"/>
      <c r="H6" s="428"/>
      <c r="I6" s="431">
        <v>3</v>
      </c>
      <c r="J6" s="447" t="s">
        <v>162</v>
      </c>
      <c r="K6" s="437">
        <v>7</v>
      </c>
      <c r="L6" s="441">
        <v>4</v>
      </c>
      <c r="M6" s="441">
        <v>2</v>
      </c>
      <c r="N6" s="441">
        <v>1</v>
      </c>
      <c r="O6" s="441">
        <f>'QUADRO GIOVANISSIMI'!AJ16</f>
        <v>25</v>
      </c>
      <c r="P6" s="441">
        <f>'QUADRO GIOVANISSIMI'!AK16</f>
        <v>10</v>
      </c>
      <c r="Q6" s="450">
        <v>14</v>
      </c>
      <c r="R6" s="428"/>
      <c r="S6" s="428"/>
      <c r="T6" s="428"/>
      <c r="U6" s="428"/>
      <c r="V6" s="428"/>
      <c r="W6" s="428"/>
      <c r="X6" s="428"/>
      <c r="Y6" s="428"/>
      <c r="Z6" s="428"/>
      <c r="AA6" s="428"/>
    </row>
    <row r="7" spans="1:27">
      <c r="A7" s="428"/>
      <c r="B7" s="434" t="s">
        <v>185</v>
      </c>
      <c r="C7" s="434" t="s">
        <v>186</v>
      </c>
      <c r="D7" s="435">
        <v>2</v>
      </c>
      <c r="E7" s="435">
        <v>3</v>
      </c>
      <c r="F7" s="435"/>
      <c r="G7" s="435"/>
      <c r="H7" s="428"/>
      <c r="I7" s="431">
        <v>4</v>
      </c>
      <c r="J7" s="447" t="s">
        <v>181</v>
      </c>
      <c r="K7" s="437">
        <v>7</v>
      </c>
      <c r="L7" s="441">
        <v>4</v>
      </c>
      <c r="M7" s="441">
        <v>2</v>
      </c>
      <c r="N7" s="441" t="s">
        <v>175</v>
      </c>
      <c r="O7" s="441">
        <f>'QUADRO GIOVANISSIMI'!AJ22</f>
        <v>21</v>
      </c>
      <c r="P7" s="442">
        <f>'QUADRO GIOVANISSIMI'!AK22</f>
        <v>8</v>
      </c>
      <c r="Q7" s="450">
        <v>14</v>
      </c>
      <c r="R7" s="428"/>
      <c r="S7" s="428"/>
      <c r="T7" s="428"/>
      <c r="U7" s="428"/>
      <c r="V7" s="428"/>
      <c r="W7" s="428"/>
      <c r="X7" s="428"/>
      <c r="Y7" s="428"/>
      <c r="Z7" s="428"/>
      <c r="AA7" s="428"/>
    </row>
    <row r="8" spans="1:27">
      <c r="A8" s="428"/>
      <c r="B8" s="434" t="s">
        <v>187</v>
      </c>
      <c r="C8" s="452" t="s">
        <v>228</v>
      </c>
      <c r="D8" s="436">
        <v>0</v>
      </c>
      <c r="E8" s="436">
        <v>4</v>
      </c>
      <c r="F8" s="435"/>
      <c r="G8" s="435"/>
      <c r="H8" s="428"/>
      <c r="I8" s="431">
        <v>5</v>
      </c>
      <c r="J8" s="447" t="s">
        <v>190</v>
      </c>
      <c r="K8" s="437">
        <v>7</v>
      </c>
      <c r="L8" s="441">
        <v>4</v>
      </c>
      <c r="M8" s="441" t="s">
        <v>175</v>
      </c>
      <c r="N8" s="441">
        <v>2</v>
      </c>
      <c r="O8" s="441">
        <f>'QUADRO GIOVANISSIMI'!AJ34</f>
        <v>25</v>
      </c>
      <c r="P8" s="442">
        <f>'QUADRO GIOVANISSIMI'!AK34</f>
        <v>11</v>
      </c>
      <c r="Q8" s="450">
        <v>13</v>
      </c>
      <c r="R8" s="428"/>
      <c r="S8" s="428"/>
      <c r="T8" s="428"/>
      <c r="U8" s="428"/>
      <c r="V8" s="428"/>
      <c r="W8" s="428"/>
      <c r="X8" s="428"/>
      <c r="Y8" s="428"/>
      <c r="Z8" s="428"/>
      <c r="AA8" s="428"/>
    </row>
    <row r="9" spans="1:27">
      <c r="A9" s="428"/>
      <c r="B9" s="434" t="s">
        <v>162</v>
      </c>
      <c r="C9" s="434" t="s">
        <v>201</v>
      </c>
      <c r="D9" s="435">
        <v>2</v>
      </c>
      <c r="E9" s="435">
        <v>0</v>
      </c>
      <c r="F9" s="435"/>
      <c r="G9" s="435"/>
      <c r="H9" s="428"/>
      <c r="I9" s="431">
        <v>6</v>
      </c>
      <c r="J9" s="447" t="s">
        <v>179</v>
      </c>
      <c r="K9" s="437">
        <v>7</v>
      </c>
      <c r="L9" s="441">
        <v>3</v>
      </c>
      <c r="M9" s="441">
        <v>3</v>
      </c>
      <c r="N9" s="441">
        <v>1</v>
      </c>
      <c r="O9" s="441">
        <v>15</v>
      </c>
      <c r="P9" s="442">
        <v>4</v>
      </c>
      <c r="Q9" s="450">
        <v>12</v>
      </c>
      <c r="R9" s="428"/>
      <c r="S9" s="428"/>
      <c r="T9" s="428"/>
      <c r="U9" s="428"/>
      <c r="V9" s="428"/>
      <c r="W9" s="428"/>
      <c r="X9" s="428"/>
      <c r="Y9" s="428"/>
      <c r="Z9" s="428"/>
      <c r="AA9" s="428"/>
    </row>
    <row r="10" spans="1:27">
      <c r="A10" s="428"/>
      <c r="B10" s="434" t="s">
        <v>166</v>
      </c>
      <c r="C10" s="434" t="s">
        <v>229</v>
      </c>
      <c r="D10" s="435">
        <v>0</v>
      </c>
      <c r="E10" s="435">
        <v>3</v>
      </c>
      <c r="F10" s="435"/>
      <c r="G10" s="435"/>
      <c r="H10" s="428"/>
      <c r="I10" s="431">
        <v>7</v>
      </c>
      <c r="J10" s="447" t="s">
        <v>185</v>
      </c>
      <c r="K10" s="437">
        <v>7</v>
      </c>
      <c r="L10" s="441">
        <v>3</v>
      </c>
      <c r="M10" s="441">
        <v>2</v>
      </c>
      <c r="N10" s="441">
        <v>2</v>
      </c>
      <c r="O10" s="441">
        <v>19</v>
      </c>
      <c r="P10" s="442">
        <v>9</v>
      </c>
      <c r="Q10" s="450">
        <v>11</v>
      </c>
      <c r="R10" s="428"/>
      <c r="S10" s="428"/>
      <c r="T10" s="428"/>
      <c r="U10" s="428"/>
      <c r="V10" s="428"/>
      <c r="W10" s="428"/>
      <c r="X10" s="428"/>
      <c r="Y10" s="428"/>
      <c r="Z10" s="428"/>
      <c r="AA10" s="428"/>
    </row>
    <row r="11" spans="1:27">
      <c r="A11" s="428"/>
      <c r="B11" s="428"/>
      <c r="C11" s="428"/>
      <c r="D11" s="428"/>
      <c r="E11" s="428"/>
      <c r="F11" s="428"/>
      <c r="G11" s="428"/>
      <c r="H11" s="428"/>
      <c r="I11" s="431">
        <v>8</v>
      </c>
      <c r="J11" s="447" t="s">
        <v>183</v>
      </c>
      <c r="K11" s="437">
        <v>7</v>
      </c>
      <c r="L11" s="441">
        <v>3</v>
      </c>
      <c r="M11" s="441">
        <v>2</v>
      </c>
      <c r="N11" s="441" t="s">
        <v>173</v>
      </c>
      <c r="O11" s="441">
        <v>15</v>
      </c>
      <c r="P11" s="442">
        <v>16</v>
      </c>
      <c r="Q11" s="450">
        <v>11</v>
      </c>
      <c r="R11" s="428"/>
      <c r="S11" s="428"/>
      <c r="T11" s="428"/>
      <c r="U11" s="428"/>
      <c r="V11" s="428"/>
      <c r="W11" s="428"/>
      <c r="X11" s="428"/>
      <c r="Y11" s="428"/>
      <c r="Z11" s="428"/>
      <c r="AA11" s="428"/>
    </row>
    <row r="12" spans="1:27">
      <c r="A12" s="428"/>
      <c r="B12" s="1106" t="s">
        <v>242</v>
      </c>
      <c r="C12" s="1106"/>
      <c r="D12" s="1107" t="s">
        <v>231</v>
      </c>
      <c r="E12" s="1107"/>
      <c r="F12" s="1107" t="s">
        <v>232</v>
      </c>
      <c r="G12" s="1107"/>
      <c r="H12" s="428"/>
      <c r="I12" s="431">
        <v>9</v>
      </c>
      <c r="J12" s="447" t="s">
        <v>176</v>
      </c>
      <c r="K12" s="437">
        <v>7</v>
      </c>
      <c r="L12" s="441">
        <v>3</v>
      </c>
      <c r="M12" s="441" t="s">
        <v>175</v>
      </c>
      <c r="N12" s="441">
        <v>3</v>
      </c>
      <c r="O12" s="441">
        <f>'QUADRO GIOVANISSIMI'!AJ25</f>
        <v>11</v>
      </c>
      <c r="P12" s="441">
        <f>'QUADRO GIOVANISSIMI'!AK25</f>
        <v>14</v>
      </c>
      <c r="Q12" s="450">
        <v>10</v>
      </c>
      <c r="R12" s="428"/>
      <c r="S12" s="428"/>
      <c r="T12" s="428"/>
      <c r="U12" s="428"/>
      <c r="V12" s="428"/>
      <c r="W12" s="428"/>
      <c r="X12" s="428"/>
      <c r="Y12" s="428"/>
      <c r="Z12" s="428"/>
      <c r="AA12" s="428"/>
    </row>
    <row r="13" spans="1:27">
      <c r="A13" s="428"/>
      <c r="B13" s="434" t="s">
        <v>233</v>
      </c>
      <c r="C13" s="434" t="s">
        <v>234</v>
      </c>
      <c r="D13" s="435">
        <v>10</v>
      </c>
      <c r="E13" s="435">
        <v>0</v>
      </c>
      <c r="F13" s="435"/>
      <c r="G13" s="435"/>
      <c r="H13" s="428"/>
      <c r="I13" s="431">
        <v>10</v>
      </c>
      <c r="J13" s="447" t="s">
        <v>184</v>
      </c>
      <c r="K13" s="437">
        <v>7</v>
      </c>
      <c r="L13" s="441">
        <v>3</v>
      </c>
      <c r="M13" s="441" t="s">
        <v>175</v>
      </c>
      <c r="N13" s="441">
        <v>3</v>
      </c>
      <c r="O13" s="441">
        <v>24</v>
      </c>
      <c r="P13" s="441">
        <v>15</v>
      </c>
      <c r="Q13" s="450">
        <v>10</v>
      </c>
      <c r="R13" s="428"/>
      <c r="S13" s="428"/>
      <c r="T13" s="428"/>
      <c r="U13" s="428"/>
      <c r="V13" s="428"/>
      <c r="W13" s="428"/>
      <c r="X13" s="428"/>
      <c r="Y13" s="428"/>
      <c r="Z13" s="428"/>
      <c r="AA13" s="428"/>
    </row>
    <row r="14" spans="1:27">
      <c r="A14" s="428"/>
      <c r="B14" s="434" t="s">
        <v>235</v>
      </c>
      <c r="C14" s="434" t="s">
        <v>183</v>
      </c>
      <c r="D14" s="435">
        <v>3</v>
      </c>
      <c r="E14" s="435">
        <v>0</v>
      </c>
      <c r="F14" s="435"/>
      <c r="G14" s="435"/>
      <c r="H14" s="428"/>
      <c r="I14" s="431">
        <v>11</v>
      </c>
      <c r="J14" s="447" t="s">
        <v>177</v>
      </c>
      <c r="K14" s="437">
        <v>7</v>
      </c>
      <c r="L14" s="441">
        <v>3</v>
      </c>
      <c r="M14" s="441">
        <v>1</v>
      </c>
      <c r="N14" s="441">
        <v>3</v>
      </c>
      <c r="O14" s="441">
        <v>16</v>
      </c>
      <c r="P14" s="442">
        <v>12</v>
      </c>
      <c r="Q14" s="450">
        <v>10</v>
      </c>
      <c r="R14" s="432"/>
      <c r="S14" s="432"/>
      <c r="T14" s="428"/>
      <c r="U14" s="428"/>
      <c r="V14" s="428"/>
      <c r="W14" s="428"/>
      <c r="X14" s="428"/>
      <c r="Y14" s="428"/>
      <c r="Z14" s="428"/>
      <c r="AA14" s="428"/>
    </row>
    <row r="15" spans="1:27">
      <c r="A15" s="428"/>
      <c r="B15" s="434" t="s">
        <v>236</v>
      </c>
      <c r="C15" s="434" t="s">
        <v>166</v>
      </c>
      <c r="D15" s="435">
        <v>7</v>
      </c>
      <c r="E15" s="435">
        <v>0</v>
      </c>
      <c r="F15" s="435"/>
      <c r="G15" s="435"/>
      <c r="H15" s="428"/>
      <c r="I15" s="431">
        <v>12</v>
      </c>
      <c r="J15" s="447" t="s">
        <v>182</v>
      </c>
      <c r="K15" s="440">
        <v>7</v>
      </c>
      <c r="L15" s="441">
        <v>3</v>
      </c>
      <c r="M15" s="441" t="s">
        <v>175</v>
      </c>
      <c r="N15" s="441">
        <v>3</v>
      </c>
      <c r="O15" s="441">
        <v>24</v>
      </c>
      <c r="P15" s="442">
        <v>20</v>
      </c>
      <c r="Q15" s="450">
        <v>10</v>
      </c>
      <c r="R15" s="432"/>
      <c r="S15" s="432"/>
      <c r="T15" s="428"/>
      <c r="U15" s="428"/>
      <c r="V15" s="428"/>
      <c r="W15" s="428"/>
      <c r="X15" s="428"/>
      <c r="Y15" s="428"/>
      <c r="Z15" s="428"/>
      <c r="AA15" s="428"/>
    </row>
    <row r="16" spans="1:27">
      <c r="A16" s="428"/>
      <c r="B16" s="452" t="s">
        <v>237</v>
      </c>
      <c r="C16" s="434" t="s">
        <v>226</v>
      </c>
      <c r="D16" s="436">
        <v>0</v>
      </c>
      <c r="E16" s="436">
        <v>7</v>
      </c>
      <c r="F16" s="435"/>
      <c r="G16" s="435"/>
      <c r="H16" s="428"/>
      <c r="I16" s="431">
        <v>13</v>
      </c>
      <c r="J16" s="447" t="s">
        <v>189</v>
      </c>
      <c r="K16" s="437">
        <v>7</v>
      </c>
      <c r="L16" s="441">
        <v>1</v>
      </c>
      <c r="M16" s="441" t="s">
        <v>175</v>
      </c>
      <c r="N16" s="441">
        <v>5</v>
      </c>
      <c r="O16" s="441">
        <v>4</v>
      </c>
      <c r="P16" s="442">
        <v>24</v>
      </c>
      <c r="Q16" s="450">
        <v>4</v>
      </c>
      <c r="R16" s="432"/>
      <c r="S16" s="432"/>
      <c r="T16" s="428"/>
      <c r="U16" s="428"/>
      <c r="V16" s="428"/>
      <c r="W16" s="428"/>
      <c r="X16" s="428"/>
      <c r="Y16" s="428"/>
      <c r="Z16" s="428"/>
      <c r="AA16" s="428"/>
    </row>
    <row r="17" spans="1:27">
      <c r="A17" s="428"/>
      <c r="B17" s="434" t="s">
        <v>238</v>
      </c>
      <c r="C17" s="434" t="s">
        <v>176</v>
      </c>
      <c r="D17" s="435">
        <v>1</v>
      </c>
      <c r="E17" s="435">
        <v>2</v>
      </c>
      <c r="F17" s="435"/>
      <c r="G17" s="435"/>
      <c r="H17" s="428"/>
      <c r="I17" s="431">
        <v>14</v>
      </c>
      <c r="J17" s="454" t="s">
        <v>188</v>
      </c>
      <c r="K17" s="440">
        <v>7</v>
      </c>
      <c r="L17" s="441" t="s">
        <v>175</v>
      </c>
      <c r="M17" s="441" t="s">
        <v>180</v>
      </c>
      <c r="N17" s="441">
        <v>6</v>
      </c>
      <c r="O17" s="441">
        <v>7</v>
      </c>
      <c r="P17" s="442">
        <v>37</v>
      </c>
      <c r="Q17" s="450" t="s">
        <v>174</v>
      </c>
      <c r="R17" s="432"/>
      <c r="S17" s="432"/>
      <c r="T17" s="428"/>
      <c r="U17" s="428"/>
      <c r="V17" s="428"/>
      <c r="W17" s="428"/>
      <c r="X17" s="428"/>
      <c r="Y17" s="428"/>
      <c r="Z17" s="428"/>
      <c r="AA17" s="428"/>
    </row>
    <row r="18" spans="1:27">
      <c r="A18" s="428"/>
      <c r="B18" s="434" t="s">
        <v>239</v>
      </c>
      <c r="C18" s="434" t="s">
        <v>240</v>
      </c>
      <c r="D18" s="435">
        <v>1</v>
      </c>
      <c r="E18" s="435">
        <v>3</v>
      </c>
      <c r="F18" s="435"/>
      <c r="G18" s="435"/>
      <c r="H18" s="428"/>
      <c r="I18" s="431">
        <v>15</v>
      </c>
      <c r="J18" s="447" t="s">
        <v>166</v>
      </c>
      <c r="K18" s="437">
        <v>7</v>
      </c>
      <c r="L18" s="441">
        <v>1</v>
      </c>
      <c r="M18" s="441" t="s">
        <v>180</v>
      </c>
      <c r="N18" s="441">
        <v>6</v>
      </c>
      <c r="O18" s="441">
        <v>9</v>
      </c>
      <c r="P18" s="442">
        <v>30</v>
      </c>
      <c r="Q18" s="450">
        <v>3</v>
      </c>
      <c r="R18" s="432"/>
      <c r="S18" s="432"/>
      <c r="T18" s="428"/>
      <c r="U18" s="428"/>
      <c r="V18" s="428"/>
      <c r="W18" s="428"/>
      <c r="X18" s="428"/>
      <c r="Y18" s="428"/>
      <c r="Z18" s="428"/>
      <c r="AA18" s="428"/>
    </row>
    <row r="19" spans="1:27" ht="15.75" thickBot="1">
      <c r="A19" s="428"/>
      <c r="B19" s="434" t="s">
        <v>229</v>
      </c>
      <c r="C19" s="434" t="s">
        <v>185</v>
      </c>
      <c r="D19" s="435">
        <v>3</v>
      </c>
      <c r="E19" s="435">
        <v>0</v>
      </c>
      <c r="F19" s="435"/>
      <c r="G19" s="435"/>
      <c r="H19" s="428"/>
      <c r="I19" s="431">
        <v>16</v>
      </c>
      <c r="J19" s="448" t="s">
        <v>187</v>
      </c>
      <c r="K19" s="443">
        <v>7</v>
      </c>
      <c r="L19" s="444">
        <v>0</v>
      </c>
      <c r="M19" s="444" t="s">
        <v>175</v>
      </c>
      <c r="N19" s="444">
        <v>6</v>
      </c>
      <c r="O19" s="444">
        <v>0</v>
      </c>
      <c r="P19" s="445">
        <v>55</v>
      </c>
      <c r="Q19" s="451" t="s">
        <v>175</v>
      </c>
      <c r="R19" s="432"/>
      <c r="S19" s="432"/>
      <c r="T19" s="428"/>
      <c r="U19" s="428"/>
      <c r="V19" s="428"/>
      <c r="W19" s="428"/>
      <c r="X19" s="428"/>
      <c r="Y19" s="428"/>
      <c r="Z19" s="428"/>
      <c r="AA19" s="428"/>
    </row>
    <row r="20" spans="1:27">
      <c r="A20" s="428"/>
      <c r="B20" s="434" t="s">
        <v>241</v>
      </c>
      <c r="C20" s="434" t="s">
        <v>162</v>
      </c>
      <c r="D20" s="435">
        <v>1</v>
      </c>
      <c r="E20" s="435">
        <v>2</v>
      </c>
      <c r="F20" s="435"/>
      <c r="G20" s="435"/>
      <c r="H20" s="428"/>
      <c r="I20" s="428"/>
      <c r="J20" s="428"/>
      <c r="K20" s="433"/>
      <c r="L20" s="433"/>
      <c r="M20" s="433"/>
      <c r="N20" s="433"/>
      <c r="O20" s="433"/>
      <c r="P20" s="433"/>
      <c r="Q20" s="433"/>
      <c r="R20" s="432"/>
      <c r="S20" s="432"/>
      <c r="T20" s="428"/>
      <c r="U20" s="428"/>
      <c r="V20" s="428"/>
      <c r="W20" s="428"/>
      <c r="X20" s="428"/>
      <c r="Y20" s="428"/>
      <c r="Z20" s="428"/>
      <c r="AA20" s="428"/>
    </row>
    <row r="21" spans="1:27">
      <c r="A21" s="428"/>
      <c r="B21" s="428"/>
      <c r="C21" s="428"/>
      <c r="D21" s="428"/>
      <c r="E21" s="428"/>
      <c r="F21" s="428"/>
      <c r="G21" s="428"/>
      <c r="H21" s="428"/>
      <c r="I21" s="428"/>
      <c r="J21" s="428"/>
      <c r="K21" s="433"/>
      <c r="L21" s="433"/>
      <c r="M21" s="433"/>
      <c r="N21" s="433"/>
      <c r="O21" s="433"/>
      <c r="P21" s="433"/>
      <c r="Q21" s="433"/>
      <c r="R21" s="432"/>
      <c r="S21" s="432"/>
      <c r="T21" s="428"/>
      <c r="U21" s="428"/>
      <c r="V21" s="428"/>
      <c r="W21" s="428"/>
      <c r="X21" s="428"/>
      <c r="Y21" s="428"/>
      <c r="Z21" s="428"/>
      <c r="AA21" s="428"/>
    </row>
    <row r="22" spans="1:27">
      <c r="A22" s="428"/>
      <c r="B22" s="1106" t="s">
        <v>163</v>
      </c>
      <c r="C22" s="1106"/>
      <c r="D22" s="1107" t="s">
        <v>231</v>
      </c>
      <c r="E22" s="1107"/>
      <c r="F22" s="1107" t="s">
        <v>232</v>
      </c>
      <c r="G22" s="1107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</row>
    <row r="23" spans="1:27">
      <c r="A23" s="428"/>
      <c r="B23" s="434" t="s">
        <v>166</v>
      </c>
      <c r="C23" s="434" t="s">
        <v>226</v>
      </c>
      <c r="D23" s="435">
        <v>2</v>
      </c>
      <c r="E23" s="435">
        <v>3</v>
      </c>
      <c r="F23" s="435"/>
      <c r="G23" s="435"/>
      <c r="H23" s="432"/>
      <c r="I23" s="428"/>
      <c r="J23" s="428"/>
      <c r="K23" s="428"/>
      <c r="L23" s="428"/>
      <c r="M23" s="428"/>
      <c r="N23" s="428"/>
      <c r="O23" s="428"/>
      <c r="P23" s="428" t="s">
        <v>275</v>
      </c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</row>
    <row r="24" spans="1:27">
      <c r="A24" s="428"/>
      <c r="B24" s="434" t="s">
        <v>227</v>
      </c>
      <c r="C24" s="434" t="s">
        <v>186</v>
      </c>
      <c r="D24" s="435">
        <v>2</v>
      </c>
      <c r="E24" s="435">
        <v>4</v>
      </c>
      <c r="F24" s="435"/>
      <c r="G24" s="435"/>
      <c r="H24" s="432"/>
      <c r="I24" s="428"/>
      <c r="J24" s="428"/>
      <c r="K24" s="428"/>
      <c r="L24" s="428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</row>
    <row r="25" spans="1:27">
      <c r="A25" s="428"/>
      <c r="B25" s="452" t="s">
        <v>228</v>
      </c>
      <c r="C25" s="434" t="s">
        <v>161</v>
      </c>
      <c r="D25" s="436">
        <v>0</v>
      </c>
      <c r="E25" s="436">
        <v>10</v>
      </c>
      <c r="F25" s="435"/>
      <c r="G25" s="435"/>
      <c r="H25" s="432"/>
      <c r="I25" s="428"/>
      <c r="J25" s="428"/>
      <c r="K25" s="428"/>
      <c r="L25" s="428"/>
      <c r="M25" s="428"/>
      <c r="N25" s="428"/>
      <c r="O25" s="428"/>
      <c r="P25" s="459" t="s">
        <v>261</v>
      </c>
      <c r="Q25" s="459" t="s">
        <v>262</v>
      </c>
      <c r="R25" s="428"/>
      <c r="S25" s="428"/>
      <c r="T25" s="428"/>
      <c r="U25" s="428"/>
      <c r="V25" s="428"/>
      <c r="W25" s="428"/>
      <c r="X25" s="428"/>
      <c r="Y25" s="428"/>
      <c r="Z25" s="428"/>
      <c r="AA25" s="428"/>
    </row>
    <row r="26" spans="1:27">
      <c r="A26" s="428"/>
      <c r="B26" s="434" t="s">
        <v>183</v>
      </c>
      <c r="C26" s="434" t="s">
        <v>229</v>
      </c>
      <c r="D26" s="435">
        <v>5</v>
      </c>
      <c r="E26" s="435">
        <v>5</v>
      </c>
      <c r="F26" s="435"/>
      <c r="G26" s="435"/>
      <c r="H26" s="432"/>
      <c r="I26" s="428"/>
      <c r="J26" s="428"/>
      <c r="K26" s="428"/>
      <c r="L26" s="428"/>
      <c r="M26" s="428"/>
      <c r="N26" s="428"/>
      <c r="O26" s="428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</row>
    <row r="27" spans="1:27">
      <c r="A27" s="428"/>
      <c r="B27" s="434" t="s">
        <v>185</v>
      </c>
      <c r="C27" s="434" t="s">
        <v>230</v>
      </c>
      <c r="D27" s="435">
        <v>0</v>
      </c>
      <c r="E27" s="435">
        <v>0</v>
      </c>
      <c r="F27" s="435"/>
      <c r="G27" s="435"/>
      <c r="H27" s="432"/>
      <c r="I27" s="428"/>
      <c r="J27" s="428"/>
      <c r="K27" s="428"/>
      <c r="L27" s="428"/>
      <c r="M27" s="428"/>
      <c r="N27" s="428"/>
      <c r="O27" s="428"/>
      <c r="P27" s="428"/>
      <c r="Q27" s="464" t="s">
        <v>265</v>
      </c>
      <c r="R27" s="428"/>
      <c r="S27" s="428"/>
      <c r="T27" s="428"/>
      <c r="U27" s="428"/>
      <c r="V27" s="428"/>
      <c r="W27" s="428"/>
      <c r="X27" s="428"/>
      <c r="Y27" s="428"/>
      <c r="Z27" s="428"/>
      <c r="AA27" s="428"/>
    </row>
    <row r="28" spans="1:27">
      <c r="A28" s="428"/>
      <c r="B28" s="434" t="s">
        <v>187</v>
      </c>
      <c r="C28" s="434" t="s">
        <v>201</v>
      </c>
      <c r="D28" s="435">
        <v>0</v>
      </c>
      <c r="E28" s="435">
        <v>0</v>
      </c>
      <c r="F28" s="435"/>
      <c r="G28" s="435"/>
      <c r="H28" s="428"/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</row>
    <row r="29" spans="1:27">
      <c r="A29" s="428"/>
      <c r="B29" s="434" t="s">
        <v>176</v>
      </c>
      <c r="C29" s="434" t="s">
        <v>200</v>
      </c>
      <c r="D29" s="435">
        <v>2</v>
      </c>
      <c r="E29" s="435">
        <v>2</v>
      </c>
      <c r="F29" s="435"/>
      <c r="G29" s="435"/>
      <c r="H29" s="428"/>
      <c r="I29" s="428"/>
      <c r="J29" s="428"/>
      <c r="K29" s="428"/>
      <c r="L29" s="428"/>
      <c r="M29" s="428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</row>
    <row r="30" spans="1:27">
      <c r="A30" s="428"/>
      <c r="B30" s="434" t="s">
        <v>162</v>
      </c>
      <c r="C30" s="434" t="s">
        <v>197</v>
      </c>
      <c r="D30" s="435">
        <v>2</v>
      </c>
      <c r="E30" s="435">
        <v>2</v>
      </c>
      <c r="F30" s="435"/>
      <c r="G30" s="435"/>
      <c r="H30" s="428"/>
      <c r="I30" s="428"/>
      <c r="J30" s="624"/>
      <c r="K30" s="624"/>
      <c r="L30" s="624"/>
      <c r="M30" s="624"/>
      <c r="N30" s="624"/>
      <c r="O30" s="625"/>
      <c r="P30" s="625"/>
      <c r="Q30" s="624"/>
      <c r="R30" s="428"/>
      <c r="S30" s="428"/>
      <c r="T30" s="428"/>
      <c r="U30" s="428"/>
      <c r="V30" s="428"/>
      <c r="W30" s="428"/>
      <c r="X30" s="428"/>
      <c r="Y30" s="428"/>
      <c r="Z30" s="428"/>
      <c r="AA30" s="428"/>
    </row>
    <row r="31" spans="1:27">
      <c r="A31" s="428"/>
      <c r="B31" s="428"/>
      <c r="C31" s="428"/>
      <c r="D31" s="428"/>
      <c r="E31" s="428"/>
      <c r="F31" s="428"/>
      <c r="G31" s="428"/>
      <c r="H31" s="428"/>
      <c r="I31" s="428"/>
      <c r="J31" s="629"/>
      <c r="K31" s="626"/>
      <c r="L31" s="627"/>
      <c r="M31" s="627"/>
      <c r="N31" s="627"/>
      <c r="O31" s="627"/>
      <c r="P31" s="627"/>
      <c r="Q31" s="6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</row>
    <row r="32" spans="1:27">
      <c r="A32" s="428"/>
      <c r="B32" s="1106" t="s">
        <v>246</v>
      </c>
      <c r="C32" s="1106"/>
      <c r="D32" s="1107" t="s">
        <v>231</v>
      </c>
      <c r="E32" s="1107"/>
      <c r="F32" s="1107" t="s">
        <v>232</v>
      </c>
      <c r="G32" s="1107"/>
      <c r="H32" s="428"/>
      <c r="I32" s="428"/>
      <c r="J32" s="629"/>
      <c r="K32" s="626"/>
      <c r="L32" s="627"/>
      <c r="M32" s="627"/>
      <c r="N32" s="627"/>
      <c r="O32" s="627"/>
      <c r="P32" s="627"/>
      <c r="Q32" s="6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</row>
    <row r="33" spans="1:27">
      <c r="A33" s="428"/>
      <c r="B33" s="434" t="s">
        <v>251</v>
      </c>
      <c r="C33" s="434" t="s">
        <v>252</v>
      </c>
      <c r="D33" s="435">
        <v>1</v>
      </c>
      <c r="E33" s="435">
        <v>3</v>
      </c>
      <c r="F33" s="435"/>
      <c r="G33" s="435"/>
      <c r="H33" s="428"/>
      <c r="I33" s="428"/>
      <c r="J33" s="629"/>
      <c r="K33" s="626"/>
      <c r="L33" s="627"/>
      <c r="M33" s="627"/>
      <c r="N33" s="627"/>
      <c r="O33" s="627"/>
      <c r="P33" s="627"/>
      <c r="Q33" s="6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</row>
    <row r="34" spans="1:27">
      <c r="A34" s="428"/>
      <c r="B34" s="434" t="s">
        <v>141</v>
      </c>
      <c r="C34" s="434" t="s">
        <v>185</v>
      </c>
      <c r="D34" s="435">
        <v>2</v>
      </c>
      <c r="E34" s="435">
        <v>3</v>
      </c>
      <c r="F34" s="435"/>
      <c r="G34" s="435"/>
      <c r="H34" s="428"/>
      <c r="I34" s="428"/>
      <c r="J34" s="629"/>
      <c r="K34" s="626"/>
      <c r="L34" s="627"/>
      <c r="M34" s="627"/>
      <c r="N34" s="627"/>
      <c r="O34" s="627"/>
      <c r="P34" s="627"/>
      <c r="Q34" s="6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</row>
    <row r="35" spans="1:27">
      <c r="A35" s="428"/>
      <c r="B35" s="453" t="s">
        <v>193</v>
      </c>
      <c r="C35" s="434" t="s">
        <v>162</v>
      </c>
      <c r="D35" s="435">
        <v>2</v>
      </c>
      <c r="E35" s="435">
        <v>3</v>
      </c>
      <c r="F35" s="435"/>
      <c r="G35" s="435"/>
      <c r="H35" s="428"/>
      <c r="I35" s="428"/>
      <c r="J35" s="629"/>
      <c r="K35" s="626"/>
      <c r="L35" s="627"/>
      <c r="M35" s="627"/>
      <c r="N35" s="627"/>
      <c r="O35" s="627"/>
      <c r="P35" s="627"/>
      <c r="Q35" s="6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</row>
    <row r="36" spans="1:27">
      <c r="A36" s="428"/>
      <c r="B36" s="434" t="s">
        <v>201</v>
      </c>
      <c r="C36" s="434" t="s">
        <v>161</v>
      </c>
      <c r="D36" s="435">
        <v>0</v>
      </c>
      <c r="E36" s="435">
        <v>9</v>
      </c>
      <c r="F36" s="435"/>
      <c r="G36" s="435"/>
      <c r="H36" s="428"/>
      <c r="I36" s="428"/>
      <c r="J36" s="629"/>
      <c r="K36" s="626"/>
      <c r="L36" s="627"/>
      <c r="M36" s="627"/>
      <c r="N36" s="627"/>
      <c r="O36" s="627"/>
      <c r="P36" s="627"/>
      <c r="Q36" s="6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</row>
    <row r="37" spans="1:27">
      <c r="A37" s="428"/>
      <c r="B37" s="434" t="s">
        <v>197</v>
      </c>
      <c r="C37" s="434" t="s">
        <v>195</v>
      </c>
      <c r="D37" s="435">
        <v>2</v>
      </c>
      <c r="E37" s="435">
        <v>3</v>
      </c>
      <c r="F37" s="435"/>
      <c r="G37" s="435"/>
      <c r="H37" s="428"/>
      <c r="I37" s="428"/>
      <c r="J37" s="629"/>
      <c r="K37" s="626"/>
      <c r="L37" s="627"/>
      <c r="M37" s="627"/>
      <c r="N37" s="627"/>
      <c r="O37" s="627"/>
      <c r="P37" s="627"/>
      <c r="Q37" s="6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</row>
    <row r="38" spans="1:27">
      <c r="A38" s="428"/>
      <c r="B38" s="434" t="s">
        <v>200</v>
      </c>
      <c r="C38" s="434" t="s">
        <v>253</v>
      </c>
      <c r="D38" s="435">
        <v>8</v>
      </c>
      <c r="E38" s="435">
        <v>0</v>
      </c>
      <c r="F38" s="435"/>
      <c r="G38" s="435"/>
      <c r="H38" s="428"/>
      <c r="I38" s="428"/>
      <c r="J38" s="629"/>
      <c r="K38" s="626"/>
      <c r="L38" s="627"/>
      <c r="M38" s="627"/>
      <c r="N38" s="627"/>
      <c r="O38" s="627"/>
      <c r="P38" s="627"/>
      <c r="Q38" s="6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</row>
    <row r="39" spans="1:27">
      <c r="A39" s="428"/>
      <c r="B39" s="434" t="s">
        <v>166</v>
      </c>
      <c r="C39" s="452" t="s">
        <v>228</v>
      </c>
      <c r="D39" s="435">
        <v>4</v>
      </c>
      <c r="E39" s="435">
        <v>1</v>
      </c>
      <c r="F39" s="435"/>
      <c r="G39" s="435"/>
      <c r="H39" s="428"/>
      <c r="I39" s="428"/>
      <c r="J39" s="629"/>
      <c r="K39" s="626"/>
      <c r="L39" s="627"/>
      <c r="M39" s="627"/>
      <c r="N39" s="627"/>
      <c r="O39" s="627"/>
      <c r="P39" s="627"/>
      <c r="Q39" s="6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</row>
    <row r="40" spans="1:27">
      <c r="A40" s="428"/>
      <c r="B40" s="434" t="s">
        <v>196</v>
      </c>
      <c r="C40" s="434" t="s">
        <v>254</v>
      </c>
      <c r="D40" s="435">
        <v>2</v>
      </c>
      <c r="E40" s="435">
        <v>3</v>
      </c>
      <c r="F40" s="435"/>
      <c r="G40" s="435"/>
      <c r="H40" s="428"/>
      <c r="I40" s="428"/>
      <c r="J40" s="629"/>
      <c r="K40" s="626"/>
      <c r="L40" s="627"/>
      <c r="M40" s="627"/>
      <c r="N40" s="627"/>
      <c r="O40" s="627"/>
      <c r="P40" s="627"/>
      <c r="Q40" s="6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</row>
    <row r="41" spans="1:27">
      <c r="A41" s="428"/>
      <c r="B41" s="428"/>
      <c r="C41" s="428"/>
      <c r="D41" s="428"/>
      <c r="E41" s="428"/>
      <c r="F41" s="428"/>
      <c r="G41" s="428"/>
      <c r="H41" s="428"/>
      <c r="I41" s="428"/>
      <c r="J41" s="629"/>
      <c r="K41" s="626"/>
      <c r="L41" s="627"/>
      <c r="M41" s="627"/>
      <c r="N41" s="627"/>
      <c r="O41" s="627"/>
      <c r="P41" s="627"/>
      <c r="Q41" s="6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</row>
    <row r="42" spans="1:27">
      <c r="B42" s="1106" t="s">
        <v>257</v>
      </c>
      <c r="C42" s="1106"/>
      <c r="D42" s="1107" t="s">
        <v>231</v>
      </c>
      <c r="E42" s="1107"/>
      <c r="F42" s="1107" t="s">
        <v>232</v>
      </c>
      <c r="G42" s="1107"/>
      <c r="J42" s="623"/>
      <c r="K42" s="620"/>
      <c r="L42" s="621"/>
      <c r="M42" s="621"/>
      <c r="N42" s="621"/>
      <c r="O42" s="621"/>
      <c r="P42" s="621"/>
      <c r="Q42" s="622"/>
    </row>
    <row r="43" spans="1:27">
      <c r="B43" s="434" t="s">
        <v>183</v>
      </c>
      <c r="C43" s="434" t="s">
        <v>141</v>
      </c>
      <c r="D43" s="435">
        <v>2</v>
      </c>
      <c r="E43" s="435">
        <v>1</v>
      </c>
      <c r="F43" s="435"/>
      <c r="G43" s="435"/>
      <c r="J43" s="623"/>
      <c r="K43" s="620"/>
      <c r="L43" s="621"/>
      <c r="M43" s="621"/>
      <c r="N43" s="621"/>
      <c r="O43" s="621"/>
      <c r="P43" s="621"/>
      <c r="Q43" s="622"/>
    </row>
    <row r="44" spans="1:27">
      <c r="B44" s="434" t="s">
        <v>185</v>
      </c>
      <c r="C44" s="434" t="s">
        <v>166</v>
      </c>
      <c r="D44" s="435">
        <v>6</v>
      </c>
      <c r="E44" s="435">
        <v>1</v>
      </c>
      <c r="F44" s="435"/>
      <c r="G44" s="435"/>
      <c r="J44" s="623"/>
      <c r="K44" s="620"/>
      <c r="L44" s="621"/>
      <c r="M44" s="621"/>
      <c r="N44" s="621"/>
      <c r="O44" s="621"/>
      <c r="P44" s="621"/>
      <c r="Q44" s="622"/>
    </row>
    <row r="45" spans="1:27">
      <c r="B45" s="434" t="s">
        <v>307</v>
      </c>
      <c r="C45" s="434" t="s">
        <v>197</v>
      </c>
      <c r="D45" s="435">
        <v>0</v>
      </c>
      <c r="E45" s="435">
        <v>12</v>
      </c>
      <c r="F45" s="435"/>
      <c r="G45" s="435"/>
      <c r="J45" s="623"/>
      <c r="K45" s="620"/>
      <c r="L45" s="621"/>
      <c r="M45" s="621"/>
      <c r="N45" s="621"/>
      <c r="O45" s="621"/>
      <c r="P45" s="621"/>
      <c r="Q45" s="622"/>
    </row>
    <row r="46" spans="1:27">
      <c r="B46" s="434" t="s">
        <v>161</v>
      </c>
      <c r="C46" s="434" t="s">
        <v>200</v>
      </c>
      <c r="D46" s="435">
        <v>10</v>
      </c>
      <c r="E46" s="435">
        <v>1</v>
      </c>
      <c r="F46" s="435"/>
      <c r="G46" s="435"/>
    </row>
    <row r="47" spans="1:27">
      <c r="B47" s="434" t="s">
        <v>195</v>
      </c>
      <c r="C47" s="434" t="s">
        <v>193</v>
      </c>
      <c r="D47" s="435">
        <v>2</v>
      </c>
      <c r="E47" s="435">
        <v>1</v>
      </c>
      <c r="F47" s="435"/>
      <c r="G47" s="435"/>
    </row>
    <row r="48" spans="1:27">
      <c r="B48" s="434" t="s">
        <v>194</v>
      </c>
      <c r="C48" s="434" t="s">
        <v>196</v>
      </c>
      <c r="D48" s="435">
        <v>0</v>
      </c>
      <c r="E48" s="435">
        <v>0</v>
      </c>
      <c r="F48" s="435"/>
      <c r="G48" s="435"/>
    </row>
    <row r="49" spans="2:9">
      <c r="B49" s="452" t="s">
        <v>228</v>
      </c>
      <c r="C49" s="457" t="s">
        <v>201</v>
      </c>
      <c r="D49" s="435">
        <v>2</v>
      </c>
      <c r="E49" s="435">
        <v>3</v>
      </c>
      <c r="F49" s="435"/>
      <c r="G49" s="435"/>
    </row>
    <row r="50" spans="2:9">
      <c r="B50" s="434" t="s">
        <v>162</v>
      </c>
      <c r="C50" s="434" t="s">
        <v>299</v>
      </c>
      <c r="D50" s="435">
        <v>2</v>
      </c>
      <c r="E50" s="435">
        <v>0</v>
      </c>
      <c r="F50" s="435"/>
      <c r="G50" s="435"/>
    </row>
    <row r="52" spans="2:9">
      <c r="B52" s="1106" t="s">
        <v>336</v>
      </c>
      <c r="C52" s="1106"/>
      <c r="D52" s="1107" t="s">
        <v>231</v>
      </c>
      <c r="E52" s="1107"/>
      <c r="F52" s="1107" t="s">
        <v>232</v>
      </c>
      <c r="G52" s="1107"/>
      <c r="I52" s="60"/>
    </row>
    <row r="53" spans="2:9">
      <c r="B53" s="434" t="s">
        <v>141</v>
      </c>
      <c r="C53" s="434" t="s">
        <v>194</v>
      </c>
      <c r="D53" s="435">
        <v>1</v>
      </c>
      <c r="E53" s="435">
        <v>1</v>
      </c>
      <c r="F53" s="435"/>
      <c r="G53" s="435"/>
      <c r="I53" s="60"/>
    </row>
    <row r="54" spans="2:9">
      <c r="B54" s="434" t="s">
        <v>200</v>
      </c>
      <c r="C54" s="434" t="s">
        <v>201</v>
      </c>
      <c r="D54" s="435">
        <v>6</v>
      </c>
      <c r="E54" s="435">
        <v>0</v>
      </c>
      <c r="F54" s="435"/>
      <c r="G54" s="435"/>
      <c r="I54" s="60"/>
    </row>
    <row r="55" spans="2:9">
      <c r="B55" s="434" t="s">
        <v>193</v>
      </c>
      <c r="C55" s="434" t="s">
        <v>307</v>
      </c>
      <c r="D55" s="435">
        <v>10</v>
      </c>
      <c r="E55" s="435">
        <v>0</v>
      </c>
      <c r="F55" s="435"/>
      <c r="G55" s="435"/>
      <c r="I55" s="60"/>
    </row>
    <row r="56" spans="2:9">
      <c r="B56" s="434" t="s">
        <v>197</v>
      </c>
      <c r="C56" s="434" t="s">
        <v>161</v>
      </c>
      <c r="D56" s="435">
        <v>1</v>
      </c>
      <c r="E56" s="435">
        <v>6</v>
      </c>
      <c r="F56" s="435"/>
      <c r="G56" s="435"/>
      <c r="I56" s="60"/>
    </row>
    <row r="57" spans="2:9">
      <c r="B57" s="434" t="s">
        <v>185</v>
      </c>
      <c r="C57" s="452" t="s">
        <v>228</v>
      </c>
      <c r="D57" s="435">
        <v>8</v>
      </c>
      <c r="E57" s="435">
        <v>0</v>
      </c>
      <c r="F57" s="435"/>
      <c r="G57" s="435"/>
      <c r="I57" s="60"/>
    </row>
    <row r="58" spans="2:9">
      <c r="B58" s="434" t="s">
        <v>259</v>
      </c>
      <c r="C58" s="434" t="s">
        <v>195</v>
      </c>
      <c r="D58" s="435">
        <v>2</v>
      </c>
      <c r="E58" s="435">
        <v>1</v>
      </c>
      <c r="F58" s="435"/>
      <c r="G58" s="435"/>
      <c r="I58" s="60"/>
    </row>
    <row r="59" spans="2:9">
      <c r="B59" s="434" t="s">
        <v>166</v>
      </c>
      <c r="C59" s="434" t="s">
        <v>254</v>
      </c>
      <c r="D59" s="435">
        <v>2</v>
      </c>
      <c r="E59" s="435">
        <v>4</v>
      </c>
      <c r="F59" s="435"/>
      <c r="G59" s="435"/>
      <c r="I59" s="60"/>
    </row>
    <row r="60" spans="2:9">
      <c r="B60" s="434" t="s">
        <v>196</v>
      </c>
      <c r="C60" s="434" t="s">
        <v>162</v>
      </c>
      <c r="D60" s="435">
        <v>0</v>
      </c>
      <c r="E60" s="435">
        <v>0</v>
      </c>
      <c r="F60" s="435"/>
      <c r="G60" s="435"/>
    </row>
    <row r="62" spans="2:9">
      <c r="B62" s="1106" t="s">
        <v>413</v>
      </c>
      <c r="C62" s="1106"/>
      <c r="D62" s="1107" t="s">
        <v>231</v>
      </c>
      <c r="E62" s="1107"/>
      <c r="F62" s="1107" t="s">
        <v>232</v>
      </c>
      <c r="G62" s="1107"/>
    </row>
    <row r="63" spans="2:9">
      <c r="B63" s="434"/>
      <c r="C63" s="434"/>
      <c r="D63" s="435"/>
      <c r="E63" s="435"/>
      <c r="F63" s="435"/>
      <c r="G63" s="435"/>
    </row>
    <row r="64" spans="2:9">
      <c r="B64" s="434"/>
      <c r="C64" s="434"/>
      <c r="D64" s="435"/>
      <c r="E64" s="435"/>
      <c r="F64" s="435"/>
      <c r="G64" s="435"/>
    </row>
    <row r="65" spans="2:7">
      <c r="B65" s="434"/>
      <c r="C65" s="434"/>
      <c r="D65" s="435"/>
      <c r="E65" s="435"/>
      <c r="F65" s="435"/>
      <c r="G65" s="435"/>
    </row>
    <row r="66" spans="2:7">
      <c r="B66" s="434"/>
      <c r="C66" s="434"/>
      <c r="D66" s="435"/>
      <c r="E66" s="435"/>
      <c r="F66" s="435"/>
      <c r="G66" s="435"/>
    </row>
    <row r="67" spans="2:7">
      <c r="B67" s="434"/>
      <c r="C67" s="457"/>
      <c r="D67" s="435"/>
      <c r="E67" s="435"/>
      <c r="F67" s="435"/>
      <c r="G67" s="435"/>
    </row>
    <row r="68" spans="2:7">
      <c r="B68" s="434"/>
      <c r="C68" s="434"/>
      <c r="D68" s="435"/>
      <c r="E68" s="435"/>
      <c r="F68" s="435"/>
      <c r="G68" s="435"/>
    </row>
    <row r="69" spans="2:7">
      <c r="B69" s="434"/>
      <c r="C69" s="434"/>
      <c r="D69" s="435"/>
      <c r="E69" s="435"/>
      <c r="F69" s="435"/>
      <c r="G69" s="435"/>
    </row>
    <row r="70" spans="2:7">
      <c r="B70" s="434"/>
      <c r="C70" s="434"/>
      <c r="D70" s="435"/>
      <c r="E70" s="435"/>
      <c r="F70" s="435"/>
      <c r="G70" s="435"/>
    </row>
  </sheetData>
  <sortState ref="J4:Q19">
    <sortCondition descending="1" ref="Q4:Q19"/>
  </sortState>
  <mergeCells count="21">
    <mergeCell ref="B62:C62"/>
    <mergeCell ref="D62:E62"/>
    <mergeCell ref="F62:G62"/>
    <mergeCell ref="B52:C52"/>
    <mergeCell ref="D52:E52"/>
    <mergeCell ref="F52:G52"/>
    <mergeCell ref="B42:C42"/>
    <mergeCell ref="D42:E42"/>
    <mergeCell ref="F42:G42"/>
    <mergeCell ref="B2:C2"/>
    <mergeCell ref="D2:E2"/>
    <mergeCell ref="F2:G2"/>
    <mergeCell ref="B32:C32"/>
    <mergeCell ref="D32:E32"/>
    <mergeCell ref="F32:G32"/>
    <mergeCell ref="B22:C22"/>
    <mergeCell ref="D22:E22"/>
    <mergeCell ref="F22:G22"/>
    <mergeCell ref="B12:C12"/>
    <mergeCell ref="D12:E12"/>
    <mergeCell ref="F12:G12"/>
  </mergeCells>
  <hyperlinks>
    <hyperlink ref="P25" location="'Ris e cla Giov.B'!P25" display="Collegamento"/>
    <hyperlink ref="Q25" location="CLASSIFICHE!A1" display="CLASSIFICHE!A1"/>
    <hyperlink ref="Q27" location="'2000'!A1" display="'2000'!A1"/>
    <hyperlink ref="P23" r:id="rId1"/>
    <hyperlink ref="T4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V114"/>
  <sheetViews>
    <sheetView showGridLines="0" topLeftCell="C1" zoomScaleNormal="100" workbookViewId="0">
      <pane ySplit="11" topLeftCell="A51" activePane="bottomLeft" state="frozen"/>
      <selection pane="bottomLeft" activeCell="AW19" sqref="AW19"/>
    </sheetView>
  </sheetViews>
  <sheetFormatPr defaultRowHeight="15"/>
  <cols>
    <col min="2" max="2" width="2.85546875" customWidth="1"/>
    <col min="3" max="3" width="31.85546875" customWidth="1"/>
    <col min="4" max="35" width="3.140625" customWidth="1"/>
    <col min="36" max="36" width="4.28515625" customWidth="1"/>
    <col min="37" max="37" width="4.140625" customWidth="1"/>
    <col min="38" max="38" width="0.28515625" customWidth="1"/>
    <col min="39" max="39" width="0.140625" style="2" customWidth="1"/>
    <col min="40" max="40" width="0.140625" customWidth="1"/>
    <col min="41" max="41" width="3.7109375" customWidth="1"/>
    <col min="42" max="42" width="4.7109375" customWidth="1"/>
    <col min="43" max="43" width="2.7109375" customWidth="1"/>
    <col min="44" max="44" width="3.28515625" customWidth="1"/>
    <col min="45" max="45" width="3.140625" customWidth="1"/>
    <col min="46" max="46" width="2.28515625" customWidth="1"/>
  </cols>
  <sheetData>
    <row r="1" spans="1:46" ht="8.25" customHeight="1">
      <c r="C1" s="1115" t="s">
        <v>202</v>
      </c>
      <c r="D1" s="1109" t="s">
        <v>161</v>
      </c>
      <c r="E1" s="1110"/>
      <c r="F1" s="1109" t="s">
        <v>193</v>
      </c>
      <c r="G1" s="1110"/>
      <c r="H1" s="1109" t="s">
        <v>162</v>
      </c>
      <c r="I1" s="1110"/>
      <c r="J1" s="1109" t="s">
        <v>194</v>
      </c>
      <c r="K1" s="1110"/>
      <c r="L1" s="1109" t="s">
        <v>195</v>
      </c>
      <c r="M1" s="1110"/>
      <c r="N1" s="1109" t="s">
        <v>196</v>
      </c>
      <c r="O1" s="1110"/>
      <c r="P1" s="1109" t="s">
        <v>197</v>
      </c>
      <c r="Q1" s="1110"/>
      <c r="R1" s="1109" t="s">
        <v>198</v>
      </c>
      <c r="S1" s="1110"/>
      <c r="T1" s="1109" t="s">
        <v>141</v>
      </c>
      <c r="U1" s="1110"/>
      <c r="V1" s="1139" t="s">
        <v>199</v>
      </c>
      <c r="W1" s="1140"/>
      <c r="X1" s="1109" t="s">
        <v>200</v>
      </c>
      <c r="Y1" s="1110"/>
      <c r="Z1" s="1133" t="s">
        <v>183</v>
      </c>
      <c r="AA1" s="1134"/>
      <c r="AB1" s="1109" t="s">
        <v>185</v>
      </c>
      <c r="AC1" s="1110"/>
      <c r="AD1" s="1133" t="s">
        <v>187</v>
      </c>
      <c r="AE1" s="1134"/>
      <c r="AF1" s="1109" t="s">
        <v>201</v>
      </c>
      <c r="AG1" s="1110"/>
      <c r="AH1" s="1109" t="s">
        <v>166</v>
      </c>
      <c r="AI1" s="1110"/>
      <c r="AJ1" s="1127" t="s">
        <v>69</v>
      </c>
      <c r="AK1" s="1129" t="s">
        <v>70</v>
      </c>
      <c r="AO1" s="1131" t="s">
        <v>324</v>
      </c>
      <c r="AP1" s="1118" t="s">
        <v>328</v>
      </c>
    </row>
    <row r="2" spans="1:46" ht="9" customHeight="1">
      <c r="C2" s="1116"/>
      <c r="D2" s="1111"/>
      <c r="E2" s="1112"/>
      <c r="F2" s="1111"/>
      <c r="G2" s="1112"/>
      <c r="H2" s="1111"/>
      <c r="I2" s="1112"/>
      <c r="J2" s="1111"/>
      <c r="K2" s="1112"/>
      <c r="L2" s="1111"/>
      <c r="M2" s="1112"/>
      <c r="N2" s="1111"/>
      <c r="O2" s="1112"/>
      <c r="P2" s="1111"/>
      <c r="Q2" s="1112"/>
      <c r="R2" s="1111"/>
      <c r="S2" s="1112"/>
      <c r="T2" s="1111"/>
      <c r="U2" s="1112"/>
      <c r="V2" s="1141"/>
      <c r="W2" s="1142"/>
      <c r="X2" s="1111"/>
      <c r="Y2" s="1112"/>
      <c r="Z2" s="1135"/>
      <c r="AA2" s="1136"/>
      <c r="AB2" s="1111"/>
      <c r="AC2" s="1112"/>
      <c r="AD2" s="1135"/>
      <c r="AE2" s="1136"/>
      <c r="AF2" s="1111"/>
      <c r="AG2" s="1112"/>
      <c r="AH2" s="1111"/>
      <c r="AI2" s="1112"/>
      <c r="AJ2" s="1128"/>
      <c r="AK2" s="1130"/>
      <c r="AO2" s="1132"/>
      <c r="AP2" s="1119"/>
    </row>
    <row r="3" spans="1:46" ht="6" customHeight="1">
      <c r="C3" s="1116"/>
      <c r="D3" s="1111"/>
      <c r="E3" s="1112"/>
      <c r="F3" s="1111"/>
      <c r="G3" s="1112"/>
      <c r="H3" s="1111"/>
      <c r="I3" s="1112"/>
      <c r="J3" s="1111"/>
      <c r="K3" s="1112"/>
      <c r="L3" s="1111"/>
      <c r="M3" s="1112"/>
      <c r="N3" s="1111"/>
      <c r="O3" s="1112"/>
      <c r="P3" s="1111"/>
      <c r="Q3" s="1112"/>
      <c r="R3" s="1111"/>
      <c r="S3" s="1112"/>
      <c r="T3" s="1111"/>
      <c r="U3" s="1112"/>
      <c r="V3" s="1141"/>
      <c r="W3" s="1142"/>
      <c r="X3" s="1111"/>
      <c r="Y3" s="1112"/>
      <c r="Z3" s="1135"/>
      <c r="AA3" s="1136"/>
      <c r="AB3" s="1111"/>
      <c r="AC3" s="1112"/>
      <c r="AD3" s="1135"/>
      <c r="AE3" s="1136"/>
      <c r="AF3" s="1111"/>
      <c r="AG3" s="1112"/>
      <c r="AH3" s="1111"/>
      <c r="AI3" s="1112"/>
      <c r="AJ3" s="1128"/>
      <c r="AK3" s="1130"/>
      <c r="AO3" s="1132"/>
      <c r="AP3" s="1119"/>
    </row>
    <row r="4" spans="1:46" ht="3.75" customHeight="1">
      <c r="C4" s="1116"/>
      <c r="D4" s="1111"/>
      <c r="E4" s="1112"/>
      <c r="F4" s="1111"/>
      <c r="G4" s="1112"/>
      <c r="H4" s="1111"/>
      <c r="I4" s="1112"/>
      <c r="J4" s="1111"/>
      <c r="K4" s="1112"/>
      <c r="L4" s="1111"/>
      <c r="M4" s="1112"/>
      <c r="N4" s="1111"/>
      <c r="O4" s="1112"/>
      <c r="P4" s="1111"/>
      <c r="Q4" s="1112"/>
      <c r="R4" s="1111"/>
      <c r="S4" s="1112"/>
      <c r="T4" s="1111"/>
      <c r="U4" s="1112"/>
      <c r="V4" s="1141"/>
      <c r="W4" s="1142"/>
      <c r="X4" s="1111"/>
      <c r="Y4" s="1112"/>
      <c r="Z4" s="1135"/>
      <c r="AA4" s="1136"/>
      <c r="AB4" s="1111"/>
      <c r="AC4" s="1112"/>
      <c r="AD4" s="1135"/>
      <c r="AE4" s="1136"/>
      <c r="AF4" s="1111"/>
      <c r="AG4" s="1112"/>
      <c r="AH4" s="1111"/>
      <c r="AI4" s="1112"/>
      <c r="AJ4" s="1128"/>
      <c r="AK4" s="1130"/>
      <c r="AO4" s="1132"/>
      <c r="AP4" s="1119"/>
    </row>
    <row r="5" spans="1:46" ht="2.25" customHeight="1">
      <c r="C5" s="1116"/>
      <c r="D5" s="1111"/>
      <c r="E5" s="1112"/>
      <c r="F5" s="1111"/>
      <c r="G5" s="1112"/>
      <c r="H5" s="1111"/>
      <c r="I5" s="1112"/>
      <c r="J5" s="1111"/>
      <c r="K5" s="1112"/>
      <c r="L5" s="1111"/>
      <c r="M5" s="1112"/>
      <c r="N5" s="1111"/>
      <c r="O5" s="1112"/>
      <c r="P5" s="1111"/>
      <c r="Q5" s="1112"/>
      <c r="R5" s="1111"/>
      <c r="S5" s="1112"/>
      <c r="T5" s="1111"/>
      <c r="U5" s="1112"/>
      <c r="V5" s="1141"/>
      <c r="W5" s="1142"/>
      <c r="X5" s="1111"/>
      <c r="Y5" s="1112"/>
      <c r="Z5" s="1135"/>
      <c r="AA5" s="1136"/>
      <c r="AB5" s="1111"/>
      <c r="AC5" s="1112"/>
      <c r="AD5" s="1135"/>
      <c r="AE5" s="1136"/>
      <c r="AF5" s="1111"/>
      <c r="AG5" s="1112"/>
      <c r="AH5" s="1111"/>
      <c r="AI5" s="1112"/>
      <c r="AJ5" s="1128"/>
      <c r="AK5" s="1130"/>
      <c r="AO5" s="1132"/>
      <c r="AP5" s="1119"/>
    </row>
    <row r="6" spans="1:46" ht="8.25" customHeight="1">
      <c r="C6" s="1116"/>
      <c r="D6" s="1111"/>
      <c r="E6" s="1112"/>
      <c r="F6" s="1111"/>
      <c r="G6" s="1112"/>
      <c r="H6" s="1111"/>
      <c r="I6" s="1112"/>
      <c r="J6" s="1111"/>
      <c r="K6" s="1112"/>
      <c r="L6" s="1111"/>
      <c r="M6" s="1112"/>
      <c r="N6" s="1111"/>
      <c r="O6" s="1112"/>
      <c r="P6" s="1111"/>
      <c r="Q6" s="1112"/>
      <c r="R6" s="1111"/>
      <c r="S6" s="1112"/>
      <c r="T6" s="1111"/>
      <c r="U6" s="1112"/>
      <c r="V6" s="1141"/>
      <c r="W6" s="1142"/>
      <c r="X6" s="1111"/>
      <c r="Y6" s="1112"/>
      <c r="Z6" s="1135"/>
      <c r="AA6" s="1136"/>
      <c r="AB6" s="1111"/>
      <c r="AC6" s="1112"/>
      <c r="AD6" s="1135"/>
      <c r="AE6" s="1136"/>
      <c r="AF6" s="1111"/>
      <c r="AG6" s="1112"/>
      <c r="AH6" s="1111"/>
      <c r="AI6" s="1112"/>
      <c r="AJ6" s="1128"/>
      <c r="AK6" s="1130"/>
      <c r="AO6" s="1132"/>
      <c r="AP6" s="1119"/>
    </row>
    <row r="7" spans="1:46">
      <c r="C7" s="1116"/>
      <c r="D7" s="1111"/>
      <c r="E7" s="1112"/>
      <c r="F7" s="1111"/>
      <c r="G7" s="1112"/>
      <c r="H7" s="1111"/>
      <c r="I7" s="1112"/>
      <c r="J7" s="1111"/>
      <c r="K7" s="1112"/>
      <c r="L7" s="1111"/>
      <c r="M7" s="1112"/>
      <c r="N7" s="1111"/>
      <c r="O7" s="1112"/>
      <c r="P7" s="1111"/>
      <c r="Q7" s="1112"/>
      <c r="R7" s="1111"/>
      <c r="S7" s="1112"/>
      <c r="T7" s="1111"/>
      <c r="U7" s="1112"/>
      <c r="V7" s="1141"/>
      <c r="W7" s="1142"/>
      <c r="X7" s="1111"/>
      <c r="Y7" s="1112"/>
      <c r="Z7" s="1135"/>
      <c r="AA7" s="1136"/>
      <c r="AB7" s="1111"/>
      <c r="AC7" s="1112"/>
      <c r="AD7" s="1135"/>
      <c r="AE7" s="1136"/>
      <c r="AF7" s="1111"/>
      <c r="AG7" s="1112"/>
      <c r="AH7" s="1111"/>
      <c r="AI7" s="1112"/>
      <c r="AJ7" s="1128"/>
      <c r="AK7" s="1130"/>
      <c r="AO7" s="1132"/>
      <c r="AP7" s="1119"/>
    </row>
    <row r="8" spans="1:46">
      <c r="C8" s="1116"/>
      <c r="D8" s="1111"/>
      <c r="E8" s="1112"/>
      <c r="F8" s="1111"/>
      <c r="G8" s="1112"/>
      <c r="H8" s="1111"/>
      <c r="I8" s="1112"/>
      <c r="J8" s="1111"/>
      <c r="K8" s="1112"/>
      <c r="L8" s="1111"/>
      <c r="M8" s="1112"/>
      <c r="N8" s="1111"/>
      <c r="O8" s="1112"/>
      <c r="P8" s="1111"/>
      <c r="Q8" s="1112"/>
      <c r="R8" s="1111"/>
      <c r="S8" s="1112"/>
      <c r="T8" s="1111"/>
      <c r="U8" s="1112"/>
      <c r="V8" s="1141"/>
      <c r="W8" s="1142"/>
      <c r="X8" s="1111"/>
      <c r="Y8" s="1112"/>
      <c r="Z8" s="1135"/>
      <c r="AA8" s="1136"/>
      <c r="AB8" s="1111"/>
      <c r="AC8" s="1112"/>
      <c r="AD8" s="1135"/>
      <c r="AE8" s="1136"/>
      <c r="AF8" s="1111"/>
      <c r="AG8" s="1112"/>
      <c r="AH8" s="1111"/>
      <c r="AI8" s="1112"/>
      <c r="AJ8" s="1128"/>
      <c r="AK8" s="1130"/>
      <c r="AO8" s="1132"/>
      <c r="AP8" s="1119"/>
    </row>
    <row r="9" spans="1:46">
      <c r="C9" s="1116"/>
      <c r="D9" s="1111"/>
      <c r="E9" s="1112"/>
      <c r="F9" s="1111"/>
      <c r="G9" s="1112"/>
      <c r="H9" s="1111"/>
      <c r="I9" s="1112"/>
      <c r="J9" s="1111"/>
      <c r="K9" s="1112"/>
      <c r="L9" s="1111"/>
      <c r="M9" s="1112"/>
      <c r="N9" s="1111"/>
      <c r="O9" s="1112"/>
      <c r="P9" s="1111"/>
      <c r="Q9" s="1112"/>
      <c r="R9" s="1111"/>
      <c r="S9" s="1112"/>
      <c r="T9" s="1111"/>
      <c r="U9" s="1112"/>
      <c r="V9" s="1141"/>
      <c r="W9" s="1142"/>
      <c r="X9" s="1111"/>
      <c r="Y9" s="1112"/>
      <c r="Z9" s="1135"/>
      <c r="AA9" s="1136"/>
      <c r="AB9" s="1111"/>
      <c r="AC9" s="1112"/>
      <c r="AD9" s="1135"/>
      <c r="AE9" s="1136"/>
      <c r="AF9" s="1111"/>
      <c r="AG9" s="1112"/>
      <c r="AH9" s="1111"/>
      <c r="AI9" s="1112"/>
      <c r="AJ9" s="1128"/>
      <c r="AK9" s="1130"/>
      <c r="AO9" s="1132"/>
      <c r="AP9" s="1119"/>
    </row>
    <row r="10" spans="1:46">
      <c r="C10" s="1116"/>
      <c r="D10" s="1111"/>
      <c r="E10" s="1112"/>
      <c r="F10" s="1111"/>
      <c r="G10" s="1112"/>
      <c r="H10" s="1111"/>
      <c r="I10" s="1112"/>
      <c r="J10" s="1111"/>
      <c r="K10" s="1112"/>
      <c r="L10" s="1111"/>
      <c r="M10" s="1112"/>
      <c r="N10" s="1111"/>
      <c r="O10" s="1112"/>
      <c r="P10" s="1111"/>
      <c r="Q10" s="1112"/>
      <c r="R10" s="1111"/>
      <c r="S10" s="1112"/>
      <c r="T10" s="1111"/>
      <c r="U10" s="1112"/>
      <c r="V10" s="1141"/>
      <c r="W10" s="1142"/>
      <c r="X10" s="1111"/>
      <c r="Y10" s="1112"/>
      <c r="Z10" s="1135"/>
      <c r="AA10" s="1136"/>
      <c r="AB10" s="1111"/>
      <c r="AC10" s="1112"/>
      <c r="AD10" s="1135"/>
      <c r="AE10" s="1136"/>
      <c r="AF10" s="1111"/>
      <c r="AG10" s="1112"/>
      <c r="AH10" s="1111"/>
      <c r="AI10" s="1112"/>
      <c r="AJ10" s="1128"/>
      <c r="AK10" s="1130"/>
      <c r="AO10" s="1132"/>
      <c r="AP10" s="1119"/>
    </row>
    <row r="11" spans="1:46" ht="15.75" thickBot="1">
      <c r="C11" s="1117"/>
      <c r="D11" s="1113"/>
      <c r="E11" s="1114"/>
      <c r="F11" s="1113"/>
      <c r="G11" s="1114"/>
      <c r="H11" s="1113"/>
      <c r="I11" s="1114"/>
      <c r="J11" s="1113"/>
      <c r="K11" s="1114"/>
      <c r="L11" s="1113"/>
      <c r="M11" s="1114"/>
      <c r="N11" s="1113"/>
      <c r="O11" s="1114"/>
      <c r="P11" s="1113"/>
      <c r="Q11" s="1114"/>
      <c r="R11" s="1113"/>
      <c r="S11" s="1114"/>
      <c r="T11" s="1113"/>
      <c r="U11" s="1114"/>
      <c r="V11" s="1143"/>
      <c r="W11" s="1144"/>
      <c r="X11" s="1113"/>
      <c r="Y11" s="1114"/>
      <c r="Z11" s="1137"/>
      <c r="AA11" s="1138"/>
      <c r="AB11" s="1113"/>
      <c r="AC11" s="1114"/>
      <c r="AD11" s="1137"/>
      <c r="AE11" s="1138"/>
      <c r="AF11" s="1113"/>
      <c r="AG11" s="1114"/>
      <c r="AH11" s="1113"/>
      <c r="AI11" s="1114"/>
      <c r="AJ11" s="1128"/>
      <c r="AK11" s="1130"/>
      <c r="AO11" s="1132"/>
      <c r="AP11" s="1119" t="s">
        <v>328</v>
      </c>
    </row>
    <row r="12" spans="1:46" ht="2.25" customHeight="1" thickBot="1">
      <c r="A12" s="456"/>
      <c r="B12" s="1108"/>
      <c r="C12" s="700"/>
      <c r="D12" s="685"/>
      <c r="E12" s="680"/>
      <c r="F12" s="384">
        <v>3</v>
      </c>
      <c r="G12" s="384"/>
      <c r="H12" s="384"/>
      <c r="I12" s="384"/>
      <c r="J12" s="384"/>
      <c r="K12" s="384"/>
      <c r="L12" s="384">
        <v>3</v>
      </c>
      <c r="M12" s="384"/>
      <c r="N12" s="384"/>
      <c r="O12" s="384"/>
      <c r="P12" s="384"/>
      <c r="Q12" s="384"/>
      <c r="R12" s="384"/>
      <c r="S12" s="384"/>
      <c r="T12" s="384"/>
      <c r="U12" s="384"/>
      <c r="V12" s="686">
        <v>3</v>
      </c>
      <c r="W12" s="687"/>
      <c r="X12" s="679">
        <v>3</v>
      </c>
      <c r="Y12" s="680"/>
      <c r="Z12" s="681"/>
      <c r="AA12" s="682"/>
      <c r="AB12" s="679"/>
      <c r="AC12" s="680"/>
      <c r="AD12" s="681">
        <v>3</v>
      </c>
      <c r="AE12" s="682"/>
      <c r="AF12" s="679">
        <v>3</v>
      </c>
      <c r="AG12" s="680"/>
      <c r="AH12" s="679"/>
      <c r="AI12" s="685"/>
      <c r="AJ12" s="688"/>
      <c r="AK12" s="689"/>
      <c r="AL12" s="690"/>
      <c r="AM12" s="691"/>
      <c r="AN12" s="690"/>
      <c r="AO12" s="692"/>
    </row>
    <row r="13" spans="1:46">
      <c r="A13" s="456"/>
      <c r="B13" s="1108"/>
      <c r="C13" s="1120" t="s">
        <v>161</v>
      </c>
      <c r="D13" s="377"/>
      <c r="E13" s="378"/>
      <c r="F13" s="397">
        <v>1</v>
      </c>
      <c r="G13" s="392">
        <v>2</v>
      </c>
      <c r="H13" s="391"/>
      <c r="I13" s="392"/>
      <c r="J13" s="391"/>
      <c r="K13" s="392"/>
      <c r="L13" s="396">
        <v>4</v>
      </c>
      <c r="M13" s="392">
        <v>1</v>
      </c>
      <c r="N13" s="391"/>
      <c r="O13" s="392"/>
      <c r="P13" s="396">
        <v>6</v>
      </c>
      <c r="Q13" s="392">
        <v>1</v>
      </c>
      <c r="R13" s="391"/>
      <c r="S13" s="392"/>
      <c r="T13" s="391"/>
      <c r="U13" s="392"/>
      <c r="V13" s="396">
        <v>10</v>
      </c>
      <c r="W13" s="392">
        <v>0</v>
      </c>
      <c r="X13" s="396">
        <v>10</v>
      </c>
      <c r="Y13" s="392">
        <v>1</v>
      </c>
      <c r="Z13" s="391"/>
      <c r="AA13" s="392"/>
      <c r="AB13" s="391"/>
      <c r="AC13" s="392"/>
      <c r="AD13" s="396">
        <v>10</v>
      </c>
      <c r="AE13" s="392">
        <v>0</v>
      </c>
      <c r="AF13" s="396">
        <v>9</v>
      </c>
      <c r="AG13" s="392">
        <v>0</v>
      </c>
      <c r="AH13" s="391"/>
      <c r="AI13" s="630"/>
      <c r="AJ13" s="631">
        <f>D13+F13+H13+J13+L13+N13+P13+R13+T13+V13+X13+Z13+AB13+AD13+AF13+AH13</f>
        <v>50</v>
      </c>
      <c r="AK13" s="632">
        <f>E13+G13+I13+K13+M13+O13+Q13+S13+U13+W13+Y13+AA13+AC13+AE13+AG13+AI13</f>
        <v>5</v>
      </c>
      <c r="AL13">
        <f>COUNT(D13:AI13)</f>
        <v>14</v>
      </c>
      <c r="AM13" s="693">
        <f>AL13/2</f>
        <v>7</v>
      </c>
      <c r="AN13" s="1122"/>
      <c r="AO13" s="1123">
        <f>AM13+AM14</f>
        <v>7</v>
      </c>
      <c r="AP13" s="1125">
        <f>D12+F12+H12+J12+L12+N12+P12+R12+T12+V12+X12+Z12+AB12+AD12+AF12+AH12</f>
        <v>18</v>
      </c>
    </row>
    <row r="14" spans="1:46" ht="17.25" customHeight="1" thickBot="1">
      <c r="B14" s="1108"/>
      <c r="C14" s="1121"/>
      <c r="D14" s="379"/>
      <c r="E14" s="380"/>
      <c r="F14" s="381"/>
      <c r="G14" s="382"/>
      <c r="H14" s="381"/>
      <c r="I14" s="382"/>
      <c r="J14" s="381"/>
      <c r="K14" s="382"/>
      <c r="L14" s="381"/>
      <c r="M14" s="382"/>
      <c r="N14" s="381"/>
      <c r="O14" s="382"/>
      <c r="P14" s="381"/>
      <c r="Q14" s="382"/>
      <c r="R14" s="381"/>
      <c r="S14" s="382"/>
      <c r="T14" s="381"/>
      <c r="U14" s="382"/>
      <c r="V14" s="381"/>
      <c r="W14" s="382"/>
      <c r="X14" s="381"/>
      <c r="Y14" s="382"/>
      <c r="Z14" s="381"/>
      <c r="AA14" s="382"/>
      <c r="AB14" s="381"/>
      <c r="AC14" s="382"/>
      <c r="AD14" s="381"/>
      <c r="AE14" s="382"/>
      <c r="AF14" s="381"/>
      <c r="AG14" s="382"/>
      <c r="AH14" s="381"/>
      <c r="AI14" s="634"/>
      <c r="AJ14" s="635">
        <f t="shared" ref="AJ14:AK59" si="0">D14+F14+H14+J14+L14+N14+P14+R14+T14+V14+X14+Z14+AB14+AD14+AF14+AH14</f>
        <v>0</v>
      </c>
      <c r="AK14" s="636">
        <f t="shared" si="0"/>
        <v>0</v>
      </c>
      <c r="AL14">
        <f t="shared" ref="AL14:AL59" si="1">COUNT(D14:AI14)</f>
        <v>0</v>
      </c>
      <c r="AM14" s="633">
        <f t="shared" ref="AM14:AM59" si="2">AL14/2</f>
        <v>0</v>
      </c>
      <c r="AN14" s="1122"/>
      <c r="AO14" s="1124"/>
      <c r="AP14" s="1126"/>
      <c r="AT14" s="465"/>
    </row>
    <row r="15" spans="1:46" ht="3" customHeight="1" thickBot="1">
      <c r="B15" s="1108"/>
      <c r="C15" s="701"/>
      <c r="D15" s="694">
        <v>3</v>
      </c>
      <c r="E15" s="695"/>
      <c r="F15" s="685"/>
      <c r="G15" s="680"/>
      <c r="H15" s="679"/>
      <c r="I15" s="680"/>
      <c r="J15" s="679">
        <v>3</v>
      </c>
      <c r="K15" s="680"/>
      <c r="L15" s="679"/>
      <c r="M15" s="680"/>
      <c r="N15" s="679"/>
      <c r="O15" s="680"/>
      <c r="P15" s="679"/>
      <c r="Q15" s="680"/>
      <c r="R15" s="679"/>
      <c r="S15" s="680"/>
      <c r="T15" s="679"/>
      <c r="U15" s="680"/>
      <c r="V15" s="679"/>
      <c r="W15" s="680"/>
      <c r="X15" s="686"/>
      <c r="Y15" s="687"/>
      <c r="Z15" s="679">
        <v>3</v>
      </c>
      <c r="AA15" s="680"/>
      <c r="AB15" s="681">
        <v>3</v>
      </c>
      <c r="AC15" s="682"/>
      <c r="AD15" s="679">
        <v>3</v>
      </c>
      <c r="AE15" s="680"/>
      <c r="AF15" s="681"/>
      <c r="AG15" s="682"/>
      <c r="AH15" s="679"/>
      <c r="AI15" s="680"/>
      <c r="AJ15" s="635"/>
      <c r="AK15" s="636"/>
      <c r="AM15" s="633"/>
      <c r="AN15" s="678"/>
      <c r="AO15" s="683"/>
      <c r="AP15" s="703"/>
      <c r="AT15" s="461" t="s">
        <v>276</v>
      </c>
    </row>
    <row r="16" spans="1:46">
      <c r="A16" s="1148" t="s">
        <v>202</v>
      </c>
      <c r="B16" s="1108"/>
      <c r="C16" s="1120" t="s">
        <v>186</v>
      </c>
      <c r="D16" s="396">
        <v>2</v>
      </c>
      <c r="E16" s="392">
        <v>1</v>
      </c>
      <c r="F16" s="383"/>
      <c r="G16" s="378"/>
      <c r="H16" s="397">
        <v>2</v>
      </c>
      <c r="I16" s="392">
        <v>3</v>
      </c>
      <c r="J16" s="396">
        <v>4</v>
      </c>
      <c r="K16" s="392">
        <v>2</v>
      </c>
      <c r="L16" s="397">
        <v>1</v>
      </c>
      <c r="M16" s="392">
        <v>2</v>
      </c>
      <c r="N16" s="391"/>
      <c r="O16" s="392"/>
      <c r="P16" s="391"/>
      <c r="Q16" s="392"/>
      <c r="R16" s="391"/>
      <c r="S16" s="392"/>
      <c r="T16" s="391"/>
      <c r="U16" s="392"/>
      <c r="V16" s="391"/>
      <c r="W16" s="392"/>
      <c r="X16" s="391"/>
      <c r="Y16" s="392"/>
      <c r="Z16" s="396">
        <v>3</v>
      </c>
      <c r="AA16" s="392">
        <v>0</v>
      </c>
      <c r="AB16" s="396">
        <v>3</v>
      </c>
      <c r="AC16" s="392">
        <v>2</v>
      </c>
      <c r="AD16" s="396">
        <v>10</v>
      </c>
      <c r="AE16" s="392">
        <v>0</v>
      </c>
      <c r="AF16" s="391"/>
      <c r="AG16" s="392"/>
      <c r="AH16" s="391"/>
      <c r="AI16" s="630"/>
      <c r="AJ16" s="637">
        <f t="shared" si="0"/>
        <v>25</v>
      </c>
      <c r="AK16" s="638">
        <f t="shared" si="0"/>
        <v>10</v>
      </c>
      <c r="AL16">
        <f t="shared" si="1"/>
        <v>14</v>
      </c>
      <c r="AM16" s="633">
        <f t="shared" si="2"/>
        <v>7</v>
      </c>
      <c r="AO16" s="1145">
        <f t="shared" ref="AO16" si="3">AM16+AM17</f>
        <v>7</v>
      </c>
      <c r="AP16" s="1125">
        <f>D15+F15+H15+J15+L15+N15+P15+R15+T15+V15+X15+Z15+AB15+AD15+AF15+AH15</f>
        <v>15</v>
      </c>
    </row>
    <row r="17" spans="1:48" ht="15.75" thickBot="1">
      <c r="A17" s="1149"/>
      <c r="B17" s="1108"/>
      <c r="C17" s="1121"/>
      <c r="D17" s="384"/>
      <c r="E17" s="382"/>
      <c r="F17" s="385"/>
      <c r="G17" s="380"/>
      <c r="H17" s="381"/>
      <c r="I17" s="382"/>
      <c r="J17" s="381"/>
      <c r="K17" s="382"/>
      <c r="L17" s="381"/>
      <c r="M17" s="382"/>
      <c r="N17" s="381"/>
      <c r="O17" s="382"/>
      <c r="P17" s="381"/>
      <c r="Q17" s="382"/>
      <c r="R17" s="381"/>
      <c r="S17" s="382"/>
      <c r="T17" s="381"/>
      <c r="U17" s="382"/>
      <c r="V17" s="381"/>
      <c r="W17" s="382"/>
      <c r="X17" s="381"/>
      <c r="Y17" s="382"/>
      <c r="Z17" s="381"/>
      <c r="AA17" s="382"/>
      <c r="AB17" s="381"/>
      <c r="AC17" s="382"/>
      <c r="AD17" s="381"/>
      <c r="AE17" s="382"/>
      <c r="AF17" s="381"/>
      <c r="AG17" s="382"/>
      <c r="AH17" s="381"/>
      <c r="AI17" s="634"/>
      <c r="AJ17" s="635">
        <f t="shared" si="0"/>
        <v>0</v>
      </c>
      <c r="AK17" s="636">
        <f t="shared" si="0"/>
        <v>0</v>
      </c>
      <c r="AL17">
        <f t="shared" si="1"/>
        <v>0</v>
      </c>
      <c r="AM17" s="633">
        <f t="shared" si="2"/>
        <v>0</v>
      </c>
      <c r="AO17" s="1145"/>
      <c r="AP17" s="1126"/>
      <c r="AT17" s="460"/>
      <c r="AV17" s="622"/>
    </row>
    <row r="18" spans="1:48" ht="2.25" customHeight="1" thickBot="1">
      <c r="A18" s="1149"/>
      <c r="B18" s="1108"/>
      <c r="C18" s="701"/>
      <c r="D18" s="680"/>
      <c r="E18" s="679"/>
      <c r="F18" s="696">
        <v>3</v>
      </c>
      <c r="G18" s="695"/>
      <c r="H18" s="679"/>
      <c r="I18" s="680"/>
      <c r="J18" s="679"/>
      <c r="K18" s="680"/>
      <c r="L18" s="679"/>
      <c r="M18" s="680"/>
      <c r="N18" s="679">
        <v>1</v>
      </c>
      <c r="O18" s="680"/>
      <c r="P18" s="679">
        <v>1</v>
      </c>
      <c r="Q18" s="680"/>
      <c r="R18" s="679">
        <v>3</v>
      </c>
      <c r="S18" s="680"/>
      <c r="T18" s="679"/>
      <c r="U18" s="680"/>
      <c r="V18" s="679"/>
      <c r="W18" s="680"/>
      <c r="X18" s="686">
        <v>3</v>
      </c>
      <c r="Y18" s="687"/>
      <c r="Z18" s="679"/>
      <c r="AA18" s="680"/>
      <c r="AB18" s="681"/>
      <c r="AC18" s="682"/>
      <c r="AD18" s="679"/>
      <c r="AE18" s="680"/>
      <c r="AF18" s="681">
        <v>3</v>
      </c>
      <c r="AG18" s="682"/>
      <c r="AH18" s="679"/>
      <c r="AI18" s="680"/>
      <c r="AJ18" s="635"/>
      <c r="AK18" s="636"/>
      <c r="AM18" s="633"/>
      <c r="AO18" s="697"/>
      <c r="AP18" s="703"/>
      <c r="AT18" s="460" t="s">
        <v>271</v>
      </c>
    </row>
    <row r="19" spans="1:48" ht="15" customHeight="1">
      <c r="A19" s="1149"/>
      <c r="B19" s="1108"/>
      <c r="C19" s="1120" t="s">
        <v>162</v>
      </c>
      <c r="D19" s="393"/>
      <c r="E19" s="392"/>
      <c r="F19" s="396">
        <v>3</v>
      </c>
      <c r="G19" s="392">
        <v>2</v>
      </c>
      <c r="H19" s="383"/>
      <c r="I19" s="378"/>
      <c r="J19" s="391"/>
      <c r="K19" s="392"/>
      <c r="L19" s="391"/>
      <c r="M19" s="392"/>
      <c r="N19" s="395">
        <v>0</v>
      </c>
      <c r="O19" s="392">
        <v>0</v>
      </c>
      <c r="P19" s="395">
        <v>2</v>
      </c>
      <c r="Q19" s="392">
        <v>2</v>
      </c>
      <c r="R19" s="396">
        <v>2</v>
      </c>
      <c r="S19" s="392">
        <v>0</v>
      </c>
      <c r="T19" s="394">
        <v>0</v>
      </c>
      <c r="U19" s="392">
        <v>1</v>
      </c>
      <c r="V19" s="391"/>
      <c r="W19" s="392"/>
      <c r="X19" s="396">
        <v>2</v>
      </c>
      <c r="Y19" s="392">
        <v>1</v>
      </c>
      <c r="Z19" s="391"/>
      <c r="AA19" s="392"/>
      <c r="AB19" s="391"/>
      <c r="AC19" s="392"/>
      <c r="AD19" s="391"/>
      <c r="AE19" s="392"/>
      <c r="AF19" s="396">
        <v>2</v>
      </c>
      <c r="AG19" s="392">
        <v>0</v>
      </c>
      <c r="AH19" s="391"/>
      <c r="AI19" s="630"/>
      <c r="AJ19" s="637">
        <f t="shared" si="0"/>
        <v>11</v>
      </c>
      <c r="AK19" s="638">
        <f t="shared" si="0"/>
        <v>6</v>
      </c>
      <c r="AL19">
        <f t="shared" si="1"/>
        <v>14</v>
      </c>
      <c r="AM19" s="633">
        <f t="shared" si="2"/>
        <v>7</v>
      </c>
      <c r="AO19" s="1145">
        <f t="shared" ref="AO19" si="4">AM19+AM20</f>
        <v>7</v>
      </c>
      <c r="AP19" s="1125">
        <f>D18+F18+H18+J18+L18+N18+P18+R18+T18+V18+X18+Z18+AB18+AD18+AF18+AH18</f>
        <v>14</v>
      </c>
    </row>
    <row r="20" spans="1:48" ht="15.75" customHeight="1" thickBot="1">
      <c r="A20" s="1149"/>
      <c r="B20" s="456"/>
      <c r="C20" s="1121"/>
      <c r="D20" s="384"/>
      <c r="E20" s="382"/>
      <c r="F20" s="381"/>
      <c r="G20" s="382"/>
      <c r="H20" s="385"/>
      <c r="I20" s="380"/>
      <c r="J20" s="381"/>
      <c r="K20" s="382"/>
      <c r="L20" s="381"/>
      <c r="M20" s="382"/>
      <c r="N20" s="381"/>
      <c r="O20" s="382"/>
      <c r="P20" s="381"/>
      <c r="Q20" s="382"/>
      <c r="R20" s="381"/>
      <c r="S20" s="382"/>
      <c r="T20" s="381"/>
      <c r="U20" s="382"/>
      <c r="V20" s="381"/>
      <c r="W20" s="382"/>
      <c r="X20" s="381"/>
      <c r="Y20" s="382"/>
      <c r="Z20" s="381"/>
      <c r="AA20" s="382"/>
      <c r="AB20" s="381"/>
      <c r="AC20" s="382"/>
      <c r="AD20" s="381"/>
      <c r="AE20" s="382"/>
      <c r="AF20" s="381"/>
      <c r="AG20" s="382"/>
      <c r="AH20" s="381"/>
      <c r="AI20" s="634"/>
      <c r="AJ20" s="635">
        <f t="shared" si="0"/>
        <v>0</v>
      </c>
      <c r="AK20" s="636">
        <f t="shared" si="0"/>
        <v>0</v>
      </c>
      <c r="AL20">
        <f t="shared" si="1"/>
        <v>0</v>
      </c>
      <c r="AM20" s="633">
        <f t="shared" si="2"/>
        <v>0</v>
      </c>
      <c r="AO20" s="1145"/>
      <c r="AP20" s="1126"/>
    </row>
    <row r="21" spans="1:48" ht="2.25" customHeight="1" thickBot="1">
      <c r="A21" s="1149"/>
      <c r="B21" s="456"/>
      <c r="C21" s="701"/>
      <c r="D21" s="679"/>
      <c r="E21" s="680"/>
      <c r="F21" s="679"/>
      <c r="G21" s="680"/>
      <c r="H21" s="696"/>
      <c r="I21" s="695"/>
      <c r="J21" s="679"/>
      <c r="K21" s="680"/>
      <c r="L21" s="679"/>
      <c r="M21" s="680"/>
      <c r="N21" s="679">
        <v>1</v>
      </c>
      <c r="O21" s="680"/>
      <c r="P21" s="679">
        <v>3</v>
      </c>
      <c r="Q21" s="680"/>
      <c r="R21" s="679">
        <v>3</v>
      </c>
      <c r="S21" s="680"/>
      <c r="T21" s="679">
        <v>1</v>
      </c>
      <c r="U21" s="680"/>
      <c r="V21" s="679"/>
      <c r="W21" s="680"/>
      <c r="X21" s="686">
        <v>3</v>
      </c>
      <c r="Y21" s="687"/>
      <c r="Z21" s="679"/>
      <c r="AA21" s="680"/>
      <c r="AB21" s="681"/>
      <c r="AC21" s="682"/>
      <c r="AD21" s="679"/>
      <c r="AE21" s="680"/>
      <c r="AF21" s="681"/>
      <c r="AG21" s="682"/>
      <c r="AH21" s="679">
        <v>3</v>
      </c>
      <c r="AI21" s="680"/>
      <c r="AJ21" s="635"/>
      <c r="AK21" s="636"/>
      <c r="AM21" s="633"/>
      <c r="AO21" s="697"/>
      <c r="AP21" s="703"/>
    </row>
    <row r="22" spans="1:48" ht="15" customHeight="1">
      <c r="A22" s="1149"/>
      <c r="B22" s="456"/>
      <c r="C22" s="1120" t="s">
        <v>181</v>
      </c>
      <c r="D22" s="393"/>
      <c r="E22" s="392"/>
      <c r="F22" s="397">
        <v>2</v>
      </c>
      <c r="G22" s="392">
        <v>4</v>
      </c>
      <c r="H22" s="391"/>
      <c r="I22" s="392"/>
      <c r="J22" s="383"/>
      <c r="K22" s="378"/>
      <c r="L22" s="391"/>
      <c r="M22" s="392"/>
      <c r="N22" s="395">
        <v>0</v>
      </c>
      <c r="O22" s="392">
        <v>0</v>
      </c>
      <c r="P22" s="396">
        <v>3</v>
      </c>
      <c r="Q22" s="392">
        <v>1</v>
      </c>
      <c r="R22" s="698">
        <v>3</v>
      </c>
      <c r="S22" s="392">
        <v>1</v>
      </c>
      <c r="T22" s="395">
        <v>1</v>
      </c>
      <c r="U22" s="392">
        <v>1</v>
      </c>
      <c r="V22" s="391"/>
      <c r="W22" s="392"/>
      <c r="X22" s="396">
        <v>6</v>
      </c>
      <c r="Y22" s="392">
        <v>1</v>
      </c>
      <c r="Z22" s="391"/>
      <c r="AA22" s="392"/>
      <c r="AB22" s="391"/>
      <c r="AC22" s="392"/>
      <c r="AD22" s="391"/>
      <c r="AE22" s="392"/>
      <c r="AF22" s="391"/>
      <c r="AG22" s="392"/>
      <c r="AH22" s="396">
        <v>6</v>
      </c>
      <c r="AI22" s="630">
        <v>0</v>
      </c>
      <c r="AJ22" s="637">
        <f t="shared" si="0"/>
        <v>21</v>
      </c>
      <c r="AK22" s="638">
        <f t="shared" si="0"/>
        <v>8</v>
      </c>
      <c r="AL22">
        <f t="shared" si="1"/>
        <v>14</v>
      </c>
      <c r="AM22" s="633">
        <f t="shared" si="2"/>
        <v>7</v>
      </c>
      <c r="AO22" s="1145">
        <f t="shared" ref="AO22" si="5">AM22+AM23</f>
        <v>7</v>
      </c>
      <c r="AP22" s="1125">
        <f>D21+F21+H21+J21+L21+N21+P21+R21+T21+V21+X21+Z21+AB21+AD21+AF21+AH21</f>
        <v>14</v>
      </c>
    </row>
    <row r="23" spans="1:48" ht="15.75" customHeight="1" thickBot="1">
      <c r="A23" s="1149"/>
      <c r="B23" s="456"/>
      <c r="C23" s="1121"/>
      <c r="D23" s="384"/>
      <c r="E23" s="382"/>
      <c r="F23" s="381"/>
      <c r="G23" s="382"/>
      <c r="H23" s="381"/>
      <c r="I23" s="382"/>
      <c r="J23" s="385"/>
      <c r="K23" s="380"/>
      <c r="L23" s="381"/>
      <c r="M23" s="382"/>
      <c r="N23" s="381"/>
      <c r="O23" s="382"/>
      <c r="P23" s="381"/>
      <c r="Q23" s="382"/>
      <c r="R23" s="381"/>
      <c r="S23" s="382"/>
      <c r="T23" s="381"/>
      <c r="U23" s="382"/>
      <c r="V23" s="381"/>
      <c r="W23" s="382"/>
      <c r="X23" s="381"/>
      <c r="Y23" s="382"/>
      <c r="Z23" s="381"/>
      <c r="AA23" s="382"/>
      <c r="AB23" s="381"/>
      <c r="AC23" s="382"/>
      <c r="AD23" s="381"/>
      <c r="AE23" s="382"/>
      <c r="AF23" s="381"/>
      <c r="AG23" s="382"/>
      <c r="AH23" s="381"/>
      <c r="AI23" s="634"/>
      <c r="AJ23" s="635">
        <f t="shared" si="0"/>
        <v>0</v>
      </c>
      <c r="AK23" s="636">
        <f t="shared" si="0"/>
        <v>0</v>
      </c>
      <c r="AL23">
        <f t="shared" si="1"/>
        <v>0</v>
      </c>
      <c r="AM23" s="633">
        <f t="shared" si="2"/>
        <v>0</v>
      </c>
      <c r="AO23" s="1145"/>
      <c r="AP23" s="1126"/>
      <c r="AT23" s="398"/>
      <c r="AU23" t="s">
        <v>203</v>
      </c>
    </row>
    <row r="24" spans="1:48" ht="2.25" customHeight="1" thickBot="1">
      <c r="A24" s="1149"/>
      <c r="B24" s="456"/>
      <c r="C24" s="701"/>
      <c r="D24" s="679"/>
      <c r="E24" s="680"/>
      <c r="F24" s="679">
        <v>3</v>
      </c>
      <c r="G24" s="680"/>
      <c r="H24" s="679"/>
      <c r="I24" s="680"/>
      <c r="J24" s="696"/>
      <c r="K24" s="695"/>
      <c r="L24" s="679"/>
      <c r="M24" s="680"/>
      <c r="N24" s="679"/>
      <c r="O24" s="680"/>
      <c r="P24" s="679">
        <v>3</v>
      </c>
      <c r="Q24" s="680"/>
      <c r="R24" s="679"/>
      <c r="S24" s="680"/>
      <c r="T24" s="679"/>
      <c r="U24" s="680"/>
      <c r="V24" s="679"/>
      <c r="W24" s="680"/>
      <c r="X24" s="686">
        <v>1</v>
      </c>
      <c r="Y24" s="687"/>
      <c r="Z24" s="679"/>
      <c r="AA24" s="680"/>
      <c r="AB24" s="681"/>
      <c r="AC24" s="682"/>
      <c r="AD24" s="679"/>
      <c r="AE24" s="680"/>
      <c r="AF24" s="681">
        <v>3</v>
      </c>
      <c r="AG24" s="682"/>
      <c r="AH24" s="679"/>
      <c r="AI24" s="680"/>
      <c r="AJ24" s="635"/>
      <c r="AK24" s="636"/>
      <c r="AM24" s="633"/>
      <c r="AO24" s="697"/>
      <c r="AP24" s="704"/>
      <c r="AU24" t="s">
        <v>203</v>
      </c>
    </row>
    <row r="25" spans="1:48" ht="15" customHeight="1">
      <c r="A25" s="1149"/>
      <c r="B25" s="456"/>
      <c r="C25" s="1120" t="s">
        <v>176</v>
      </c>
      <c r="D25" s="397">
        <v>1</v>
      </c>
      <c r="E25" s="392">
        <v>4</v>
      </c>
      <c r="F25" s="396">
        <v>2</v>
      </c>
      <c r="G25" s="392">
        <v>1</v>
      </c>
      <c r="H25" s="391"/>
      <c r="I25" s="392"/>
      <c r="J25" s="391"/>
      <c r="K25" s="392"/>
      <c r="L25" s="383"/>
      <c r="M25" s="378"/>
      <c r="N25" s="397">
        <v>0</v>
      </c>
      <c r="O25" s="392">
        <v>2</v>
      </c>
      <c r="P25" s="396">
        <v>3</v>
      </c>
      <c r="Q25" s="392">
        <v>2</v>
      </c>
      <c r="R25" s="397">
        <v>1</v>
      </c>
      <c r="S25" s="392">
        <v>2</v>
      </c>
      <c r="T25" s="391"/>
      <c r="U25" s="392"/>
      <c r="V25" s="391"/>
      <c r="W25" s="392"/>
      <c r="X25" s="395">
        <v>2</v>
      </c>
      <c r="Y25" s="392">
        <v>2</v>
      </c>
      <c r="Z25" s="391"/>
      <c r="AA25" s="392"/>
      <c r="AB25" s="391"/>
      <c r="AC25" s="392"/>
      <c r="AD25" s="391"/>
      <c r="AE25" s="392"/>
      <c r="AF25" s="396">
        <v>2</v>
      </c>
      <c r="AG25" s="392">
        <v>1</v>
      </c>
      <c r="AH25" s="391"/>
      <c r="AI25" s="630"/>
      <c r="AJ25" s="637">
        <f t="shared" si="0"/>
        <v>11</v>
      </c>
      <c r="AK25" s="638">
        <f t="shared" si="0"/>
        <v>14</v>
      </c>
      <c r="AL25">
        <f t="shared" si="1"/>
        <v>14</v>
      </c>
      <c r="AM25" s="633">
        <f t="shared" si="2"/>
        <v>7</v>
      </c>
      <c r="AO25" s="1145">
        <f t="shared" ref="AO25" si="6">AM25+AM26</f>
        <v>7</v>
      </c>
      <c r="AP25" s="1125">
        <f>D24+F24+H24+J24+L24+N24+P24+R24+T24+V24+X24+Z24+AB24+AD24+AF24+AH24</f>
        <v>10</v>
      </c>
    </row>
    <row r="26" spans="1:48" ht="15.75" customHeight="1" thickBot="1">
      <c r="A26" s="1149"/>
      <c r="B26" s="456"/>
      <c r="C26" s="1121"/>
      <c r="D26" s="384"/>
      <c r="E26" s="382"/>
      <c r="F26" s="381"/>
      <c r="G26" s="382"/>
      <c r="H26" s="381"/>
      <c r="I26" s="382"/>
      <c r="J26" s="381"/>
      <c r="K26" s="382"/>
      <c r="L26" s="385"/>
      <c r="M26" s="380"/>
      <c r="N26" s="381"/>
      <c r="O26" s="382"/>
      <c r="P26" s="381"/>
      <c r="Q26" s="382"/>
      <c r="R26" s="381"/>
      <c r="S26" s="382"/>
      <c r="T26" s="381"/>
      <c r="U26" s="382"/>
      <c r="V26" s="381"/>
      <c r="W26" s="382"/>
      <c r="X26" s="381"/>
      <c r="Y26" s="382"/>
      <c r="Z26" s="381"/>
      <c r="AA26" s="382"/>
      <c r="AB26" s="381"/>
      <c r="AC26" s="382"/>
      <c r="AD26" s="381"/>
      <c r="AE26" s="382"/>
      <c r="AF26" s="381"/>
      <c r="AG26" s="382"/>
      <c r="AH26" s="381"/>
      <c r="AI26" s="634"/>
      <c r="AJ26" s="635">
        <f t="shared" si="0"/>
        <v>0</v>
      </c>
      <c r="AK26" s="636">
        <f t="shared" si="0"/>
        <v>0</v>
      </c>
      <c r="AL26">
        <f t="shared" si="1"/>
        <v>0</v>
      </c>
      <c r="AM26" s="633">
        <f t="shared" si="2"/>
        <v>0</v>
      </c>
      <c r="AO26" s="1145"/>
      <c r="AP26" s="1126"/>
      <c r="AT26" s="400"/>
      <c r="AU26" t="s">
        <v>205</v>
      </c>
    </row>
    <row r="27" spans="1:48" ht="2.25" customHeight="1" thickBot="1">
      <c r="A27" s="1149"/>
      <c r="B27" s="456"/>
      <c r="C27" s="701"/>
      <c r="D27" s="679"/>
      <c r="E27" s="680"/>
      <c r="F27" s="679"/>
      <c r="G27" s="680"/>
      <c r="H27" s="679">
        <v>1</v>
      </c>
      <c r="I27" s="680"/>
      <c r="J27" s="679">
        <v>1</v>
      </c>
      <c r="K27" s="680"/>
      <c r="L27" s="696">
        <v>3</v>
      </c>
      <c r="M27" s="695"/>
      <c r="N27" s="679"/>
      <c r="O27" s="680"/>
      <c r="P27" s="679"/>
      <c r="Q27" s="680"/>
      <c r="R27" s="679"/>
      <c r="S27" s="680"/>
      <c r="T27" s="679">
        <v>3</v>
      </c>
      <c r="U27" s="680"/>
      <c r="V27" s="679"/>
      <c r="W27" s="680"/>
      <c r="X27" s="686"/>
      <c r="Y27" s="687"/>
      <c r="Z27" s="679"/>
      <c r="AA27" s="680"/>
      <c r="AB27" s="681">
        <v>1</v>
      </c>
      <c r="AC27" s="682"/>
      <c r="AD27" s="679"/>
      <c r="AE27" s="680"/>
      <c r="AF27" s="681"/>
      <c r="AG27" s="682"/>
      <c r="AH27" s="679">
        <v>3</v>
      </c>
      <c r="AI27" s="680"/>
      <c r="AJ27" s="635"/>
      <c r="AK27" s="636"/>
      <c r="AM27" s="633"/>
      <c r="AO27" s="697"/>
      <c r="AP27" s="703"/>
    </row>
    <row r="28" spans="1:48" ht="15" customHeight="1">
      <c r="A28" s="1149"/>
      <c r="B28" s="456"/>
      <c r="C28" s="1120" t="s">
        <v>179</v>
      </c>
      <c r="D28" s="393"/>
      <c r="E28" s="392"/>
      <c r="F28" s="391"/>
      <c r="G28" s="392"/>
      <c r="H28" s="395">
        <v>0</v>
      </c>
      <c r="I28" s="392">
        <v>0</v>
      </c>
      <c r="J28" s="395">
        <v>0</v>
      </c>
      <c r="K28" s="392">
        <v>0</v>
      </c>
      <c r="L28" s="396">
        <v>2</v>
      </c>
      <c r="M28" s="392">
        <v>0</v>
      </c>
      <c r="N28" s="383"/>
      <c r="O28" s="378"/>
      <c r="P28" s="391"/>
      <c r="Q28" s="392"/>
      <c r="R28" s="391"/>
      <c r="S28" s="392"/>
      <c r="T28" s="396">
        <v>4</v>
      </c>
      <c r="U28" s="392">
        <v>1</v>
      </c>
      <c r="V28" s="391"/>
      <c r="W28" s="392"/>
      <c r="X28" s="391"/>
      <c r="Y28" s="392"/>
      <c r="Z28" s="394">
        <v>2</v>
      </c>
      <c r="AA28" s="392">
        <v>3</v>
      </c>
      <c r="AB28" s="395">
        <v>0</v>
      </c>
      <c r="AC28" s="392">
        <v>0</v>
      </c>
      <c r="AD28" s="391"/>
      <c r="AE28" s="392"/>
      <c r="AF28" s="391"/>
      <c r="AG28" s="392"/>
      <c r="AH28" s="396">
        <v>7</v>
      </c>
      <c r="AI28" s="630">
        <v>0</v>
      </c>
      <c r="AJ28" s="637">
        <f t="shared" si="0"/>
        <v>15</v>
      </c>
      <c r="AK28" s="638">
        <f t="shared" si="0"/>
        <v>4</v>
      </c>
      <c r="AL28">
        <f t="shared" si="1"/>
        <v>14</v>
      </c>
      <c r="AM28" s="633">
        <f t="shared" si="2"/>
        <v>7</v>
      </c>
      <c r="AO28" s="1145">
        <f t="shared" ref="AO28" si="7">AM28+AM29</f>
        <v>7</v>
      </c>
      <c r="AP28" s="1125">
        <f>D27+F27+H27+J27+L27+N27+P27+R27+T27+V27+X27+Z27+AB27+AD27+AF27+AH27</f>
        <v>12</v>
      </c>
    </row>
    <row r="29" spans="1:48" ht="15.75" customHeight="1" thickBot="1">
      <c r="A29" s="1149"/>
      <c r="B29" s="456"/>
      <c r="C29" s="1121"/>
      <c r="D29" s="384"/>
      <c r="E29" s="382"/>
      <c r="F29" s="381"/>
      <c r="G29" s="382"/>
      <c r="H29" s="381"/>
      <c r="I29" s="382"/>
      <c r="J29" s="381"/>
      <c r="K29" s="382"/>
      <c r="L29" s="381"/>
      <c r="M29" s="382"/>
      <c r="N29" s="385"/>
      <c r="O29" s="380"/>
      <c r="P29" s="381"/>
      <c r="Q29" s="382"/>
      <c r="R29" s="381"/>
      <c r="S29" s="382"/>
      <c r="T29" s="381"/>
      <c r="U29" s="382"/>
      <c r="V29" s="381"/>
      <c r="W29" s="382"/>
      <c r="X29" s="381"/>
      <c r="Y29" s="382"/>
      <c r="Z29" s="381"/>
      <c r="AA29" s="382"/>
      <c r="AB29" s="381"/>
      <c r="AC29" s="382"/>
      <c r="AD29" s="381"/>
      <c r="AE29" s="382"/>
      <c r="AF29" s="381"/>
      <c r="AG29" s="382"/>
      <c r="AH29" s="381"/>
      <c r="AI29" s="634"/>
      <c r="AJ29" s="635">
        <f t="shared" si="0"/>
        <v>0</v>
      </c>
      <c r="AK29" s="636">
        <f t="shared" si="0"/>
        <v>0</v>
      </c>
      <c r="AL29">
        <f t="shared" si="1"/>
        <v>0</v>
      </c>
      <c r="AM29" s="633">
        <f t="shared" si="2"/>
        <v>0</v>
      </c>
      <c r="AO29" s="1145"/>
      <c r="AP29" s="1126"/>
      <c r="AT29" s="399"/>
      <c r="AU29" t="s">
        <v>204</v>
      </c>
    </row>
    <row r="30" spans="1:48" ht="2.25" customHeight="1" thickBot="1">
      <c r="A30" s="1149"/>
      <c r="B30" s="456"/>
      <c r="C30" s="701"/>
      <c r="D30" s="679"/>
      <c r="E30" s="680"/>
      <c r="F30" s="679"/>
      <c r="G30" s="680"/>
      <c r="H30" s="679">
        <v>1</v>
      </c>
      <c r="I30" s="680"/>
      <c r="J30" s="679"/>
      <c r="K30" s="680"/>
      <c r="L30" s="679"/>
      <c r="M30" s="680"/>
      <c r="N30" s="696"/>
      <c r="O30" s="695"/>
      <c r="P30" s="679"/>
      <c r="Q30" s="680"/>
      <c r="R30" s="679"/>
      <c r="S30" s="680"/>
      <c r="T30" s="679"/>
      <c r="U30" s="680"/>
      <c r="V30" s="679"/>
      <c r="W30" s="680"/>
      <c r="X30" s="686"/>
      <c r="Y30" s="687"/>
      <c r="Z30" s="679">
        <v>3</v>
      </c>
      <c r="AA30" s="680"/>
      <c r="AB30" s="681"/>
      <c r="AC30" s="682"/>
      <c r="AD30" s="679">
        <v>3</v>
      </c>
      <c r="AE30" s="680"/>
      <c r="AF30" s="681">
        <v>3</v>
      </c>
      <c r="AG30" s="682"/>
      <c r="AH30" s="679"/>
      <c r="AI30" s="680"/>
      <c r="AJ30" s="635"/>
      <c r="AK30" s="636"/>
      <c r="AM30" s="633"/>
      <c r="AO30" s="697"/>
      <c r="AP30" s="705"/>
      <c r="AS30" s="460" t="s">
        <v>264</v>
      </c>
    </row>
    <row r="31" spans="1:48" ht="15" customHeight="1">
      <c r="A31" s="1149"/>
      <c r="B31" s="456"/>
      <c r="C31" s="1120" t="s">
        <v>184</v>
      </c>
      <c r="D31" s="394">
        <v>1</v>
      </c>
      <c r="E31" s="392">
        <v>6</v>
      </c>
      <c r="F31" s="391"/>
      <c r="G31" s="392"/>
      <c r="H31" s="395">
        <v>2</v>
      </c>
      <c r="I31" s="392">
        <v>2</v>
      </c>
      <c r="J31" s="394">
        <v>1</v>
      </c>
      <c r="K31" s="392">
        <v>3</v>
      </c>
      <c r="L31" s="391"/>
      <c r="M31" s="392"/>
      <c r="N31" s="394">
        <v>2</v>
      </c>
      <c r="O31" s="392">
        <v>3</v>
      </c>
      <c r="P31" s="383"/>
      <c r="Q31" s="378"/>
      <c r="R31" s="391"/>
      <c r="S31" s="392"/>
      <c r="T31" s="391"/>
      <c r="U31" s="392"/>
      <c r="V31" s="391"/>
      <c r="W31" s="392"/>
      <c r="X31" s="391"/>
      <c r="Y31" s="392"/>
      <c r="Z31" s="396">
        <v>3</v>
      </c>
      <c r="AA31" s="392">
        <v>1</v>
      </c>
      <c r="AB31" s="391"/>
      <c r="AC31" s="392"/>
      <c r="AD31" s="396">
        <v>12</v>
      </c>
      <c r="AE31" s="392">
        <v>0</v>
      </c>
      <c r="AF31" s="396">
        <v>3</v>
      </c>
      <c r="AG31" s="392">
        <v>0</v>
      </c>
      <c r="AH31" s="391"/>
      <c r="AI31" s="630"/>
      <c r="AJ31" s="637">
        <f t="shared" si="0"/>
        <v>24</v>
      </c>
      <c r="AK31" s="638">
        <f t="shared" si="0"/>
        <v>15</v>
      </c>
      <c r="AL31">
        <f t="shared" si="1"/>
        <v>14</v>
      </c>
      <c r="AM31" s="633">
        <f t="shared" si="2"/>
        <v>7</v>
      </c>
      <c r="AO31" s="1145">
        <f t="shared" ref="AO31" si="8">AM31+AM32</f>
        <v>7</v>
      </c>
      <c r="AP31" s="1125">
        <f>D30+F30+H30+J30+L30+N30+P30+R30+T30+V30+X30+Z30+AB30+AD30+AF30+AH30</f>
        <v>10</v>
      </c>
      <c r="AS31" s="460"/>
      <c r="AV31" s="395"/>
    </row>
    <row r="32" spans="1:48" ht="15.75" customHeight="1" thickBot="1">
      <c r="A32" s="1149"/>
      <c r="B32" s="456"/>
      <c r="C32" s="1121"/>
      <c r="D32" s="384"/>
      <c r="E32" s="382"/>
      <c r="F32" s="381"/>
      <c r="G32" s="382"/>
      <c r="H32" s="381"/>
      <c r="I32" s="382"/>
      <c r="J32" s="381"/>
      <c r="K32" s="382"/>
      <c r="L32" s="381"/>
      <c r="M32" s="382"/>
      <c r="N32" s="381"/>
      <c r="O32" s="382"/>
      <c r="P32" s="385"/>
      <c r="Q32" s="380"/>
      <c r="R32" s="381"/>
      <c r="S32" s="382"/>
      <c r="T32" s="381"/>
      <c r="U32" s="382"/>
      <c r="V32" s="381"/>
      <c r="W32" s="382"/>
      <c r="X32" s="381"/>
      <c r="Y32" s="382"/>
      <c r="Z32" s="381"/>
      <c r="AA32" s="382"/>
      <c r="AB32" s="381"/>
      <c r="AC32" s="382"/>
      <c r="AD32" s="381"/>
      <c r="AE32" s="382"/>
      <c r="AF32" s="381"/>
      <c r="AG32" s="382"/>
      <c r="AH32" s="381"/>
      <c r="AI32" s="634"/>
      <c r="AJ32" s="635">
        <f t="shared" si="0"/>
        <v>0</v>
      </c>
      <c r="AK32" s="636">
        <f t="shared" si="0"/>
        <v>0</v>
      </c>
      <c r="AL32">
        <f t="shared" si="1"/>
        <v>0</v>
      </c>
      <c r="AM32" s="633">
        <f t="shared" si="2"/>
        <v>0</v>
      </c>
      <c r="AO32" s="1145"/>
      <c r="AP32" s="1126"/>
    </row>
    <row r="33" spans="1:48" ht="2.25" customHeight="1" thickBot="1">
      <c r="A33" s="1149"/>
      <c r="B33" s="456"/>
      <c r="C33" s="701"/>
      <c r="D33" s="384"/>
      <c r="E33" s="384"/>
      <c r="F33" s="384"/>
      <c r="G33" s="384"/>
      <c r="H33" s="384"/>
      <c r="I33" s="384"/>
      <c r="J33" s="384"/>
      <c r="K33" s="384"/>
      <c r="L33" s="384">
        <v>3</v>
      </c>
      <c r="M33" s="384"/>
      <c r="N33" s="384"/>
      <c r="O33" s="384"/>
      <c r="P33" s="384"/>
      <c r="Q33" s="384"/>
      <c r="R33" s="384"/>
      <c r="S33" s="384"/>
      <c r="T33" s="679"/>
      <c r="U33" s="680"/>
      <c r="V33" s="679"/>
      <c r="W33" s="680"/>
      <c r="X33" s="686"/>
      <c r="Y33" s="687"/>
      <c r="Z33" s="679">
        <v>1</v>
      </c>
      <c r="AA33" s="680"/>
      <c r="AB33" s="681">
        <v>3</v>
      </c>
      <c r="AC33" s="682"/>
      <c r="AD33" s="679">
        <v>3</v>
      </c>
      <c r="AE33" s="680"/>
      <c r="AF33" s="681"/>
      <c r="AG33" s="682"/>
      <c r="AH33" s="679">
        <v>3</v>
      </c>
      <c r="AI33" s="680"/>
      <c r="AJ33" s="635"/>
      <c r="AK33" s="636"/>
      <c r="AM33" s="633"/>
      <c r="AO33" s="697"/>
      <c r="AP33" s="705"/>
    </row>
    <row r="34" spans="1:48" ht="15" customHeight="1">
      <c r="A34" s="1149"/>
      <c r="B34" s="456"/>
      <c r="C34" s="1120" t="s">
        <v>329</v>
      </c>
      <c r="D34" s="393"/>
      <c r="E34" s="392"/>
      <c r="F34" s="391"/>
      <c r="G34" s="392"/>
      <c r="H34" s="394">
        <v>0</v>
      </c>
      <c r="I34" s="392">
        <v>2</v>
      </c>
      <c r="J34" s="394">
        <v>1</v>
      </c>
      <c r="K34" s="392">
        <v>3</v>
      </c>
      <c r="L34" s="396">
        <v>2</v>
      </c>
      <c r="M34" s="392">
        <v>1</v>
      </c>
      <c r="N34" s="391"/>
      <c r="O34" s="392"/>
      <c r="P34" s="391"/>
      <c r="Q34" s="392"/>
      <c r="R34" s="383"/>
      <c r="S34" s="378"/>
      <c r="T34" s="391"/>
      <c r="U34" s="392"/>
      <c r="V34" s="391"/>
      <c r="W34" s="392"/>
      <c r="X34" s="391"/>
      <c r="Y34" s="392"/>
      <c r="Z34" s="395">
        <v>5</v>
      </c>
      <c r="AA34" s="392">
        <v>5</v>
      </c>
      <c r="AB34" s="396">
        <v>3</v>
      </c>
      <c r="AC34" s="392">
        <v>0</v>
      </c>
      <c r="AD34" s="396">
        <v>11</v>
      </c>
      <c r="AE34" s="392">
        <v>0</v>
      </c>
      <c r="AF34" s="391"/>
      <c r="AG34" s="392"/>
      <c r="AH34" s="396">
        <v>3</v>
      </c>
      <c r="AI34" s="630">
        <v>0</v>
      </c>
      <c r="AJ34" s="637">
        <f t="shared" si="0"/>
        <v>25</v>
      </c>
      <c r="AK34" s="638">
        <f t="shared" si="0"/>
        <v>11</v>
      </c>
      <c r="AL34">
        <f t="shared" si="1"/>
        <v>14</v>
      </c>
      <c r="AM34" s="633">
        <f t="shared" si="2"/>
        <v>7</v>
      </c>
      <c r="AO34" s="1145">
        <f t="shared" ref="AO34" si="9">AM34+AM35</f>
        <v>7</v>
      </c>
      <c r="AP34" s="1125">
        <f>D33+F33+H33+J33+L33+N33+P33+R33+T33+V33+X33+Z33+AB33+AD33+AF33+AH33</f>
        <v>13</v>
      </c>
    </row>
    <row r="35" spans="1:48" ht="15.75" customHeight="1" thickBot="1">
      <c r="A35" s="1149"/>
      <c r="B35" s="456"/>
      <c r="C35" s="1121"/>
      <c r="D35" s="384"/>
      <c r="E35" s="382"/>
      <c r="F35" s="381"/>
      <c r="G35" s="382"/>
      <c r="H35" s="381"/>
      <c r="I35" s="382"/>
      <c r="J35" s="381"/>
      <c r="K35" s="382"/>
      <c r="L35" s="381"/>
      <c r="M35" s="382"/>
      <c r="N35" s="381"/>
      <c r="O35" s="382"/>
      <c r="P35" s="381"/>
      <c r="Q35" s="382"/>
      <c r="R35" s="385"/>
      <c r="S35" s="380"/>
      <c r="T35" s="381"/>
      <c r="U35" s="382"/>
      <c r="V35" s="381"/>
      <c r="W35" s="382"/>
      <c r="X35" s="381"/>
      <c r="Y35" s="382"/>
      <c r="Z35" s="381"/>
      <c r="AA35" s="382"/>
      <c r="AB35" s="381"/>
      <c r="AC35" s="382"/>
      <c r="AD35" s="381"/>
      <c r="AE35" s="382"/>
      <c r="AF35" s="381"/>
      <c r="AG35" s="382"/>
      <c r="AH35" s="381"/>
      <c r="AI35" s="634"/>
      <c r="AJ35" s="635">
        <f t="shared" si="0"/>
        <v>0</v>
      </c>
      <c r="AK35" s="636">
        <f t="shared" si="0"/>
        <v>0</v>
      </c>
      <c r="AL35">
        <f t="shared" si="1"/>
        <v>0</v>
      </c>
      <c r="AM35" s="633">
        <f t="shared" si="2"/>
        <v>0</v>
      </c>
      <c r="AO35" s="1145"/>
      <c r="AP35" s="1126"/>
    </row>
    <row r="36" spans="1:48" ht="2.25" customHeight="1" thickBot="1">
      <c r="A36" s="1149"/>
      <c r="B36" s="456"/>
      <c r="C36" s="701"/>
      <c r="D36" s="384"/>
      <c r="E36" s="384"/>
      <c r="F36" s="384"/>
      <c r="G36" s="384"/>
      <c r="H36" s="384">
        <v>3</v>
      </c>
      <c r="I36" s="384"/>
      <c r="J36" s="384">
        <v>1</v>
      </c>
      <c r="K36" s="384"/>
      <c r="L36" s="384"/>
      <c r="M36" s="384"/>
      <c r="N36" s="384"/>
      <c r="O36" s="384"/>
      <c r="P36" s="384"/>
      <c r="Q36" s="384"/>
      <c r="R36" s="384"/>
      <c r="S36" s="384"/>
      <c r="T36" s="679"/>
      <c r="U36" s="680"/>
      <c r="V36" s="679">
        <v>3</v>
      </c>
      <c r="W36" s="680"/>
      <c r="X36" s="686"/>
      <c r="Y36" s="687"/>
      <c r="Z36" s="679"/>
      <c r="AA36" s="680"/>
      <c r="AB36" s="681"/>
      <c r="AC36" s="682"/>
      <c r="AD36" s="679"/>
      <c r="AE36" s="680"/>
      <c r="AF36" s="681"/>
      <c r="AG36" s="682"/>
      <c r="AH36" s="679">
        <v>3</v>
      </c>
      <c r="AI36" s="680"/>
      <c r="AJ36" s="635"/>
      <c r="AK36" s="636"/>
      <c r="AM36" s="633"/>
      <c r="AO36" s="697"/>
      <c r="AP36" s="705"/>
    </row>
    <row r="37" spans="1:48" ht="15" customHeight="1">
      <c r="A37" s="1149"/>
      <c r="B37" s="456"/>
      <c r="C37" s="1120" t="s">
        <v>177</v>
      </c>
      <c r="D37" s="393"/>
      <c r="E37" s="392"/>
      <c r="F37" s="391"/>
      <c r="G37" s="392"/>
      <c r="H37" s="396">
        <v>1</v>
      </c>
      <c r="I37" s="392">
        <v>0</v>
      </c>
      <c r="J37" s="395">
        <v>1</v>
      </c>
      <c r="K37" s="392">
        <v>1</v>
      </c>
      <c r="L37" s="391"/>
      <c r="M37" s="392"/>
      <c r="N37" s="394">
        <v>1</v>
      </c>
      <c r="O37" s="392">
        <v>4</v>
      </c>
      <c r="P37" s="391"/>
      <c r="Q37" s="392"/>
      <c r="R37" s="391"/>
      <c r="S37" s="392"/>
      <c r="T37" s="383"/>
      <c r="U37" s="378"/>
      <c r="V37" s="396">
        <v>7</v>
      </c>
      <c r="W37" s="392">
        <v>0</v>
      </c>
      <c r="X37" s="391"/>
      <c r="Y37" s="392"/>
      <c r="Z37" s="394">
        <v>1</v>
      </c>
      <c r="AA37" s="392">
        <v>2</v>
      </c>
      <c r="AB37" s="394">
        <v>2</v>
      </c>
      <c r="AC37" s="392">
        <v>3</v>
      </c>
      <c r="AD37" s="391"/>
      <c r="AE37" s="392"/>
      <c r="AF37" s="391"/>
      <c r="AG37" s="392"/>
      <c r="AH37" s="396">
        <v>3</v>
      </c>
      <c r="AI37" s="630">
        <v>2</v>
      </c>
      <c r="AJ37" s="637">
        <f t="shared" si="0"/>
        <v>16</v>
      </c>
      <c r="AK37" s="638">
        <f t="shared" si="0"/>
        <v>12</v>
      </c>
      <c r="AL37">
        <f t="shared" si="1"/>
        <v>14</v>
      </c>
      <c r="AM37" s="633">
        <f t="shared" si="2"/>
        <v>7</v>
      </c>
      <c r="AO37" s="1145">
        <f t="shared" ref="AO37" si="10">AM37+AM38</f>
        <v>7</v>
      </c>
      <c r="AP37" s="1125">
        <f>D36+F36+H36+J36+L36+N36+P36+R36+T36+V36+X36+Z36+AB36+AD36+AF36+AH36</f>
        <v>10</v>
      </c>
    </row>
    <row r="38" spans="1:48" ht="15.75" customHeight="1" thickBot="1">
      <c r="A38" s="1149"/>
      <c r="B38" s="456"/>
      <c r="C38" s="1121"/>
      <c r="D38" s="384"/>
      <c r="E38" s="382"/>
      <c r="F38" s="381"/>
      <c r="G38" s="382"/>
      <c r="H38" s="381"/>
      <c r="I38" s="382"/>
      <c r="J38" s="381"/>
      <c r="K38" s="382"/>
      <c r="L38" s="381"/>
      <c r="M38" s="382"/>
      <c r="N38" s="381"/>
      <c r="O38" s="382"/>
      <c r="P38" s="381"/>
      <c r="Q38" s="382"/>
      <c r="R38" s="381"/>
      <c r="S38" s="382"/>
      <c r="T38" s="385"/>
      <c r="U38" s="380"/>
      <c r="V38" s="381"/>
      <c r="W38" s="382"/>
      <c r="X38" s="381"/>
      <c r="Y38" s="382"/>
      <c r="Z38" s="381"/>
      <c r="AA38" s="382"/>
      <c r="AB38" s="381"/>
      <c r="AC38" s="382"/>
      <c r="AD38" s="381"/>
      <c r="AE38" s="382"/>
      <c r="AF38" s="381"/>
      <c r="AG38" s="382"/>
      <c r="AH38" s="381"/>
      <c r="AI38" s="634"/>
      <c r="AJ38" s="635">
        <f t="shared" si="0"/>
        <v>0</v>
      </c>
      <c r="AK38" s="636">
        <f t="shared" si="0"/>
        <v>0</v>
      </c>
      <c r="AL38">
        <f t="shared" si="1"/>
        <v>0</v>
      </c>
      <c r="AM38" s="633">
        <f t="shared" si="2"/>
        <v>0</v>
      </c>
      <c r="AO38" s="1145"/>
      <c r="AP38" s="1126"/>
    </row>
    <row r="39" spans="1:48" ht="3" customHeight="1" thickBot="1">
      <c r="A39" s="1149"/>
      <c r="B39" s="456"/>
      <c r="C39" s="702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679"/>
      <c r="U39" s="680"/>
      <c r="V39" s="679"/>
      <c r="W39" s="680"/>
      <c r="X39" s="686"/>
      <c r="Y39" s="687"/>
      <c r="Z39" s="679"/>
      <c r="AA39" s="680"/>
      <c r="AB39" s="681"/>
      <c r="AC39" s="682"/>
      <c r="AD39" s="679">
        <v>3</v>
      </c>
      <c r="AE39" s="680"/>
      <c r="AF39" s="681"/>
      <c r="AG39" s="682"/>
      <c r="AH39" s="679"/>
      <c r="AI39" s="699"/>
      <c r="AJ39" s="635"/>
      <c r="AK39" s="636"/>
      <c r="AM39" s="633"/>
      <c r="AO39" s="697"/>
      <c r="AP39" s="705"/>
    </row>
    <row r="40" spans="1:48" ht="15" customHeight="1">
      <c r="A40" s="1149"/>
      <c r="B40" s="456"/>
      <c r="C40" s="1146" t="s">
        <v>188</v>
      </c>
      <c r="D40" s="397">
        <v>0</v>
      </c>
      <c r="E40" s="392">
        <v>10</v>
      </c>
      <c r="F40" s="391"/>
      <c r="G40" s="392"/>
      <c r="H40" s="391"/>
      <c r="I40" s="392"/>
      <c r="J40" s="391"/>
      <c r="K40" s="392"/>
      <c r="L40" s="391"/>
      <c r="M40" s="392"/>
      <c r="N40" s="391"/>
      <c r="O40" s="392"/>
      <c r="P40" s="391"/>
      <c r="Q40" s="392"/>
      <c r="R40" s="391"/>
      <c r="S40" s="392"/>
      <c r="T40" s="394">
        <v>0</v>
      </c>
      <c r="U40" s="392">
        <v>7</v>
      </c>
      <c r="V40" s="383"/>
      <c r="W40" s="378"/>
      <c r="X40" s="394">
        <v>0</v>
      </c>
      <c r="Y40" s="392">
        <v>5</v>
      </c>
      <c r="Z40" s="391"/>
      <c r="AA40" s="392"/>
      <c r="AB40" s="394">
        <v>0</v>
      </c>
      <c r="AC40" s="392">
        <v>8</v>
      </c>
      <c r="AD40" s="396">
        <v>4</v>
      </c>
      <c r="AE40" s="392">
        <v>0</v>
      </c>
      <c r="AF40" s="394">
        <v>2</v>
      </c>
      <c r="AG40" s="392">
        <v>3</v>
      </c>
      <c r="AH40" s="394">
        <v>1</v>
      </c>
      <c r="AI40" s="630">
        <v>4</v>
      </c>
      <c r="AJ40" s="637">
        <f t="shared" si="0"/>
        <v>7</v>
      </c>
      <c r="AK40" s="638">
        <f t="shared" si="0"/>
        <v>37</v>
      </c>
      <c r="AL40">
        <f t="shared" si="1"/>
        <v>14</v>
      </c>
      <c r="AM40" s="633">
        <f t="shared" si="2"/>
        <v>7</v>
      </c>
      <c r="AO40" s="1145">
        <f t="shared" ref="AO40" si="11">AM40+AM41</f>
        <v>7</v>
      </c>
      <c r="AP40" s="1125">
        <f>D39+F39+H39+J39+L39+N39+P39+R39+T39+V39+X39+Z39+AB39+AD39+AF39+AH39</f>
        <v>3</v>
      </c>
      <c r="AV40" s="391"/>
    </row>
    <row r="41" spans="1:48" ht="15.75" customHeight="1" thickBot="1">
      <c r="A41" s="1149"/>
      <c r="B41" s="456"/>
      <c r="C41" s="1147"/>
      <c r="D41" s="384"/>
      <c r="E41" s="382"/>
      <c r="F41" s="381"/>
      <c r="G41" s="382"/>
      <c r="H41" s="381"/>
      <c r="I41" s="382"/>
      <c r="J41" s="381"/>
      <c r="K41" s="382"/>
      <c r="L41" s="381"/>
      <c r="M41" s="382"/>
      <c r="N41" s="381"/>
      <c r="O41" s="382"/>
      <c r="P41" s="381"/>
      <c r="Q41" s="382"/>
      <c r="R41" s="381"/>
      <c r="S41" s="382"/>
      <c r="T41" s="381"/>
      <c r="U41" s="382"/>
      <c r="V41" s="385"/>
      <c r="W41" s="380"/>
      <c r="X41" s="381"/>
      <c r="Y41" s="382"/>
      <c r="Z41" s="381"/>
      <c r="AA41" s="382"/>
      <c r="AB41" s="381"/>
      <c r="AC41" s="382"/>
      <c r="AD41" s="381"/>
      <c r="AE41" s="382"/>
      <c r="AF41" s="381"/>
      <c r="AG41" s="382"/>
      <c r="AH41" s="381"/>
      <c r="AI41" s="634"/>
      <c r="AJ41" s="635">
        <f t="shared" si="0"/>
        <v>0</v>
      </c>
      <c r="AK41" s="636">
        <f t="shared" si="0"/>
        <v>0</v>
      </c>
      <c r="AL41">
        <f t="shared" si="1"/>
        <v>0</v>
      </c>
      <c r="AM41" s="633">
        <f t="shared" si="2"/>
        <v>0</v>
      </c>
      <c r="AO41" s="1145"/>
      <c r="AP41" s="1126"/>
    </row>
    <row r="42" spans="1:48" ht="2.25" customHeight="1" thickBot="1">
      <c r="A42" s="1149"/>
      <c r="B42" s="456"/>
      <c r="C42" s="702"/>
      <c r="D42" s="384"/>
      <c r="E42" s="384"/>
      <c r="F42" s="384"/>
      <c r="G42" s="384"/>
      <c r="H42" s="384"/>
      <c r="I42" s="384"/>
      <c r="J42" s="384"/>
      <c r="K42" s="384"/>
      <c r="L42" s="384">
        <v>1</v>
      </c>
      <c r="M42" s="384"/>
      <c r="N42" s="384"/>
      <c r="O42" s="384"/>
      <c r="P42" s="384"/>
      <c r="Q42" s="384"/>
      <c r="R42" s="384"/>
      <c r="S42" s="384"/>
      <c r="T42" s="679"/>
      <c r="U42" s="680"/>
      <c r="V42" s="679">
        <v>3</v>
      </c>
      <c r="W42" s="680"/>
      <c r="X42" s="686"/>
      <c r="Y42" s="687"/>
      <c r="Z42" s="679"/>
      <c r="AA42" s="680"/>
      <c r="AB42" s="681"/>
      <c r="AC42" s="682"/>
      <c r="AD42" s="679">
        <v>3</v>
      </c>
      <c r="AE42" s="680"/>
      <c r="AF42" s="681">
        <v>3</v>
      </c>
      <c r="AG42" s="682"/>
      <c r="AH42" s="679"/>
      <c r="AI42" s="699"/>
      <c r="AJ42" s="635"/>
      <c r="AK42" s="636"/>
      <c r="AM42" s="633"/>
      <c r="AO42" s="697"/>
      <c r="AP42" s="705"/>
    </row>
    <row r="43" spans="1:48" ht="15.75" customHeight="1" thickBot="1">
      <c r="A43" s="1150"/>
      <c r="B43" s="456"/>
      <c r="C43" s="1120" t="s">
        <v>182</v>
      </c>
      <c r="D43" s="394">
        <v>1</v>
      </c>
      <c r="E43" s="392">
        <v>10</v>
      </c>
      <c r="F43" s="391"/>
      <c r="G43" s="392"/>
      <c r="H43" s="394">
        <v>1</v>
      </c>
      <c r="I43" s="392">
        <v>2</v>
      </c>
      <c r="J43" s="394">
        <v>1</v>
      </c>
      <c r="K43" s="392">
        <v>6</v>
      </c>
      <c r="L43" s="395">
        <v>2</v>
      </c>
      <c r="M43" s="392">
        <v>2</v>
      </c>
      <c r="N43" s="391"/>
      <c r="O43" s="392"/>
      <c r="P43" s="391"/>
      <c r="Q43" s="392"/>
      <c r="R43" s="391"/>
      <c r="S43" s="392"/>
      <c r="T43" s="391"/>
      <c r="U43" s="392"/>
      <c r="V43" s="396">
        <v>5</v>
      </c>
      <c r="W43" s="392">
        <v>0</v>
      </c>
      <c r="X43" s="383"/>
      <c r="Y43" s="378"/>
      <c r="Z43" s="391"/>
      <c r="AA43" s="392"/>
      <c r="AB43" s="391"/>
      <c r="AC43" s="392"/>
      <c r="AD43" s="396">
        <v>8</v>
      </c>
      <c r="AE43" s="392">
        <v>0</v>
      </c>
      <c r="AF43" s="396">
        <v>6</v>
      </c>
      <c r="AG43" s="392">
        <v>0</v>
      </c>
      <c r="AH43" s="391"/>
      <c r="AI43" s="630"/>
      <c r="AJ43" s="637">
        <f t="shared" si="0"/>
        <v>24</v>
      </c>
      <c r="AK43" s="638">
        <f t="shared" si="0"/>
        <v>20</v>
      </c>
      <c r="AL43">
        <f t="shared" si="1"/>
        <v>14</v>
      </c>
      <c r="AM43" s="633">
        <f t="shared" si="2"/>
        <v>7</v>
      </c>
      <c r="AO43" s="1145">
        <f t="shared" ref="AO43" si="12">AM43+AM44</f>
        <v>7</v>
      </c>
      <c r="AP43" s="1125">
        <f>D42+F42+H42+J42+L42+N42+P42+R42+T42+V42+X42+Z42+AB42+AD42+AF42+AH42</f>
        <v>10</v>
      </c>
    </row>
    <row r="44" spans="1:48" ht="15.75" customHeight="1" thickBot="1">
      <c r="C44" s="1121"/>
      <c r="D44" s="384"/>
      <c r="E44" s="382"/>
      <c r="F44" s="381"/>
      <c r="G44" s="382"/>
      <c r="H44" s="381"/>
      <c r="I44" s="382"/>
      <c r="J44" s="381"/>
      <c r="K44" s="382"/>
      <c r="L44" s="381"/>
      <c r="M44" s="382"/>
      <c r="N44" s="381"/>
      <c r="O44" s="382"/>
      <c r="P44" s="381"/>
      <c r="Q44" s="382"/>
      <c r="R44" s="381"/>
      <c r="S44" s="382"/>
      <c r="T44" s="381"/>
      <c r="U44" s="382"/>
      <c r="V44" s="381"/>
      <c r="W44" s="382"/>
      <c r="X44" s="385"/>
      <c r="Y44" s="380"/>
      <c r="Z44" s="381"/>
      <c r="AA44" s="382"/>
      <c r="AB44" s="381"/>
      <c r="AC44" s="382"/>
      <c r="AD44" s="381"/>
      <c r="AE44" s="382"/>
      <c r="AF44" s="381"/>
      <c r="AG44" s="382"/>
      <c r="AH44" s="381"/>
      <c r="AI44" s="634"/>
      <c r="AJ44" s="635">
        <f t="shared" si="0"/>
        <v>0</v>
      </c>
      <c r="AK44" s="636">
        <f t="shared" si="0"/>
        <v>0</v>
      </c>
      <c r="AL44">
        <f t="shared" si="1"/>
        <v>0</v>
      </c>
      <c r="AM44" s="633">
        <f t="shared" si="2"/>
        <v>0</v>
      </c>
      <c r="AO44" s="1145"/>
      <c r="AP44" s="1126"/>
    </row>
    <row r="45" spans="1:48" ht="2.25" customHeight="1" thickBot="1">
      <c r="C45" s="701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>
        <v>3</v>
      </c>
      <c r="O45" s="384"/>
      <c r="P45" s="384"/>
      <c r="Q45" s="384"/>
      <c r="R45" s="384">
        <v>1</v>
      </c>
      <c r="S45" s="384"/>
      <c r="T45" s="679">
        <v>3</v>
      </c>
      <c r="U45" s="680"/>
      <c r="V45" s="679"/>
      <c r="W45" s="680"/>
      <c r="X45" s="686"/>
      <c r="Y45" s="687"/>
      <c r="Z45" s="679"/>
      <c r="AA45" s="680"/>
      <c r="AB45" s="681">
        <v>1</v>
      </c>
      <c r="AC45" s="682"/>
      <c r="AD45" s="679"/>
      <c r="AE45" s="680"/>
      <c r="AF45" s="681"/>
      <c r="AG45" s="682"/>
      <c r="AH45" s="679">
        <v>3</v>
      </c>
      <c r="AI45" s="699"/>
      <c r="AJ45" s="635"/>
      <c r="AK45" s="636"/>
      <c r="AM45" s="633"/>
      <c r="AO45" s="697"/>
      <c r="AP45" s="705"/>
    </row>
    <row r="46" spans="1:48" ht="15" customHeight="1">
      <c r="C46" s="1120" t="s">
        <v>183</v>
      </c>
      <c r="D46" s="393"/>
      <c r="E46" s="392"/>
      <c r="F46" s="394">
        <v>0</v>
      </c>
      <c r="G46" s="392">
        <v>3</v>
      </c>
      <c r="H46" s="391"/>
      <c r="I46" s="392"/>
      <c r="J46" s="391"/>
      <c r="K46" s="392"/>
      <c r="L46" s="391"/>
      <c r="M46" s="392"/>
      <c r="N46" s="396">
        <v>3</v>
      </c>
      <c r="O46" s="392">
        <v>2</v>
      </c>
      <c r="P46" s="394">
        <v>1</v>
      </c>
      <c r="Q46" s="392">
        <v>3</v>
      </c>
      <c r="R46" s="395">
        <v>5</v>
      </c>
      <c r="S46" s="392">
        <v>5</v>
      </c>
      <c r="T46" s="396">
        <v>2</v>
      </c>
      <c r="U46" s="392">
        <v>1</v>
      </c>
      <c r="V46" s="391"/>
      <c r="W46" s="392"/>
      <c r="X46" s="391"/>
      <c r="Y46" s="392"/>
      <c r="Z46" s="383"/>
      <c r="AA46" s="378"/>
      <c r="AB46" s="395">
        <v>0</v>
      </c>
      <c r="AC46" s="392">
        <v>0</v>
      </c>
      <c r="AD46" s="391"/>
      <c r="AE46" s="392"/>
      <c r="AF46" s="391"/>
      <c r="AG46" s="392"/>
      <c r="AH46" s="396">
        <v>4</v>
      </c>
      <c r="AI46" s="630">
        <v>2</v>
      </c>
      <c r="AJ46" s="637">
        <f t="shared" si="0"/>
        <v>15</v>
      </c>
      <c r="AK46" s="638">
        <f t="shared" si="0"/>
        <v>16</v>
      </c>
      <c r="AL46">
        <f t="shared" si="1"/>
        <v>14</v>
      </c>
      <c r="AM46" s="633">
        <f t="shared" si="2"/>
        <v>7</v>
      </c>
      <c r="AO46" s="1145">
        <f t="shared" ref="AO46" si="13">AM46+AM47</f>
        <v>7</v>
      </c>
      <c r="AP46" s="1125">
        <f>D45+F45+H45+J45+L45+N45+P45+R45+T45+V45+X45+Z45+AB45+AD45+AF45+AH45</f>
        <v>11</v>
      </c>
    </row>
    <row r="47" spans="1:48" ht="15.75" customHeight="1" thickBot="1">
      <c r="C47" s="1121"/>
      <c r="D47" s="384"/>
      <c r="E47" s="382"/>
      <c r="F47" s="381"/>
      <c r="G47" s="382"/>
      <c r="H47" s="381"/>
      <c r="I47" s="382"/>
      <c r="J47" s="381"/>
      <c r="K47" s="382"/>
      <c r="L47" s="381"/>
      <c r="M47" s="382"/>
      <c r="N47" s="381"/>
      <c r="O47" s="382"/>
      <c r="P47" s="381"/>
      <c r="Q47" s="382"/>
      <c r="R47" s="381"/>
      <c r="S47" s="382"/>
      <c r="T47" s="381"/>
      <c r="U47" s="382"/>
      <c r="V47" s="381"/>
      <c r="W47" s="382"/>
      <c r="X47" s="381"/>
      <c r="Y47" s="382"/>
      <c r="Z47" s="385"/>
      <c r="AA47" s="380"/>
      <c r="AB47" s="381"/>
      <c r="AC47" s="382"/>
      <c r="AD47" s="381"/>
      <c r="AE47" s="382"/>
      <c r="AF47" s="381"/>
      <c r="AG47" s="382"/>
      <c r="AH47" s="381"/>
      <c r="AI47" s="634"/>
      <c r="AJ47" s="635">
        <f t="shared" si="0"/>
        <v>0</v>
      </c>
      <c r="AK47" s="636">
        <f t="shared" si="0"/>
        <v>0</v>
      </c>
      <c r="AL47">
        <f t="shared" si="1"/>
        <v>0</v>
      </c>
      <c r="AM47" s="633">
        <f t="shared" si="2"/>
        <v>0</v>
      </c>
      <c r="AO47" s="1145"/>
      <c r="AP47" s="1126"/>
    </row>
    <row r="48" spans="1:48" ht="2.25" customHeight="1" thickBot="1">
      <c r="C48" s="701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>
        <v>1</v>
      </c>
      <c r="O48" s="384"/>
      <c r="P48" s="384"/>
      <c r="Q48" s="384"/>
      <c r="R48" s="384"/>
      <c r="S48" s="384"/>
      <c r="T48" s="679">
        <v>3</v>
      </c>
      <c r="U48" s="680"/>
      <c r="V48" s="679">
        <v>3</v>
      </c>
      <c r="W48" s="680"/>
      <c r="X48" s="686"/>
      <c r="Y48" s="687"/>
      <c r="Z48" s="679">
        <v>1</v>
      </c>
      <c r="AA48" s="680"/>
      <c r="AB48" s="681"/>
      <c r="AC48" s="682"/>
      <c r="AD48" s="679"/>
      <c r="AE48" s="680"/>
      <c r="AF48" s="681"/>
      <c r="AG48" s="682"/>
      <c r="AH48" s="679">
        <v>3</v>
      </c>
      <c r="AI48" s="699"/>
      <c r="AJ48" s="635"/>
      <c r="AK48" s="636"/>
      <c r="AM48" s="633"/>
      <c r="AO48" s="697"/>
      <c r="AP48" s="705"/>
    </row>
    <row r="49" spans="3:42" ht="15" customHeight="1">
      <c r="C49" s="1120" t="s">
        <v>185</v>
      </c>
      <c r="D49" s="393"/>
      <c r="E49" s="392"/>
      <c r="F49" s="394">
        <v>2</v>
      </c>
      <c r="G49" s="392">
        <v>3</v>
      </c>
      <c r="H49" s="391"/>
      <c r="I49" s="392"/>
      <c r="J49" s="391"/>
      <c r="K49" s="392"/>
      <c r="L49" s="391"/>
      <c r="M49" s="392"/>
      <c r="N49" s="395">
        <v>0</v>
      </c>
      <c r="O49" s="392">
        <v>0</v>
      </c>
      <c r="P49" s="391"/>
      <c r="Q49" s="392"/>
      <c r="R49" s="394">
        <v>0</v>
      </c>
      <c r="S49" s="392">
        <v>3</v>
      </c>
      <c r="T49" s="396">
        <v>3</v>
      </c>
      <c r="U49" s="392">
        <v>2</v>
      </c>
      <c r="V49" s="396">
        <v>8</v>
      </c>
      <c r="W49" s="392">
        <v>0</v>
      </c>
      <c r="X49" s="391"/>
      <c r="Y49" s="392"/>
      <c r="Z49" s="395">
        <v>0</v>
      </c>
      <c r="AA49" s="392">
        <v>0</v>
      </c>
      <c r="AB49" s="383"/>
      <c r="AC49" s="378"/>
      <c r="AD49" s="391"/>
      <c r="AE49" s="392"/>
      <c r="AF49" s="391"/>
      <c r="AG49" s="392"/>
      <c r="AH49" s="396">
        <v>6</v>
      </c>
      <c r="AI49" s="630">
        <v>1</v>
      </c>
      <c r="AJ49" s="637">
        <f t="shared" si="0"/>
        <v>19</v>
      </c>
      <c r="AK49" s="638">
        <f t="shared" si="0"/>
        <v>9</v>
      </c>
      <c r="AL49">
        <f t="shared" si="1"/>
        <v>14</v>
      </c>
      <c r="AM49" s="633">
        <f t="shared" si="2"/>
        <v>7</v>
      </c>
      <c r="AO49" s="1145">
        <f t="shared" ref="AO49" si="14">AM49+AM50</f>
        <v>7</v>
      </c>
      <c r="AP49" s="1125">
        <f>D48+F48+H48+J48+L48+N48+P48+R48+T48+V48+X48+Z48+AB48+AD48+AF48+AH48</f>
        <v>11</v>
      </c>
    </row>
    <row r="50" spans="3:42" ht="15.75" customHeight="1" thickBot="1">
      <c r="C50" s="1121"/>
      <c r="D50" s="384"/>
      <c r="E50" s="382"/>
      <c r="F50" s="381"/>
      <c r="G50" s="382"/>
      <c r="H50" s="381"/>
      <c r="I50" s="382"/>
      <c r="J50" s="381"/>
      <c r="K50" s="382"/>
      <c r="L50" s="381"/>
      <c r="M50" s="382"/>
      <c r="N50" s="381"/>
      <c r="O50" s="382"/>
      <c r="P50" s="381"/>
      <c r="Q50" s="382"/>
      <c r="R50" s="381"/>
      <c r="S50" s="382"/>
      <c r="T50" s="381"/>
      <c r="U50" s="382"/>
      <c r="V50" s="381"/>
      <c r="W50" s="382"/>
      <c r="X50" s="381"/>
      <c r="Y50" s="382"/>
      <c r="Z50" s="381"/>
      <c r="AA50" s="382"/>
      <c r="AB50" s="385"/>
      <c r="AC50" s="380"/>
      <c r="AD50" s="381"/>
      <c r="AE50" s="382"/>
      <c r="AF50" s="381"/>
      <c r="AG50" s="382"/>
      <c r="AH50" s="381"/>
      <c r="AI50" s="634"/>
      <c r="AJ50" s="635">
        <f t="shared" si="0"/>
        <v>0</v>
      </c>
      <c r="AK50" s="636">
        <f t="shared" si="0"/>
        <v>0</v>
      </c>
      <c r="AL50">
        <f t="shared" si="1"/>
        <v>0</v>
      </c>
      <c r="AM50" s="633">
        <f t="shared" si="2"/>
        <v>0</v>
      </c>
      <c r="AO50" s="1145"/>
      <c r="AP50" s="1126"/>
    </row>
    <row r="51" spans="3:42" ht="2.25" customHeight="1" thickBot="1">
      <c r="C51" s="701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679"/>
      <c r="U51" s="680"/>
      <c r="V51" s="679"/>
      <c r="W51" s="680"/>
      <c r="X51" s="686"/>
      <c r="Y51" s="687"/>
      <c r="Z51" s="679"/>
      <c r="AA51" s="680"/>
      <c r="AB51" s="681"/>
      <c r="AC51" s="682"/>
      <c r="AD51" s="679"/>
      <c r="AE51" s="680"/>
      <c r="AF51" s="681">
        <v>1</v>
      </c>
      <c r="AG51" s="682"/>
      <c r="AH51" s="679"/>
      <c r="AI51" s="699"/>
      <c r="AJ51" s="635"/>
      <c r="AK51" s="636"/>
      <c r="AM51" s="633"/>
      <c r="AO51" s="697"/>
      <c r="AP51" s="705"/>
    </row>
    <row r="52" spans="3:42" ht="15" customHeight="1">
      <c r="C52" s="1120" t="s">
        <v>187</v>
      </c>
      <c r="D52" s="397">
        <v>0</v>
      </c>
      <c r="E52" s="392">
        <v>10</v>
      </c>
      <c r="F52" s="394">
        <v>0</v>
      </c>
      <c r="G52" s="392">
        <v>10</v>
      </c>
      <c r="H52" s="391"/>
      <c r="I52" s="392"/>
      <c r="J52" s="391"/>
      <c r="K52" s="392"/>
      <c r="L52" s="391"/>
      <c r="M52" s="392"/>
      <c r="N52" s="391"/>
      <c r="O52" s="392"/>
      <c r="P52" s="394">
        <v>0</v>
      </c>
      <c r="Q52" s="392">
        <v>12</v>
      </c>
      <c r="R52" s="394">
        <v>0</v>
      </c>
      <c r="S52" s="392">
        <v>11</v>
      </c>
      <c r="T52" s="391"/>
      <c r="U52" s="392"/>
      <c r="V52" s="394">
        <v>0</v>
      </c>
      <c r="W52" s="392">
        <v>4</v>
      </c>
      <c r="X52" s="394">
        <v>0</v>
      </c>
      <c r="Y52" s="392">
        <v>8</v>
      </c>
      <c r="Z52" s="391"/>
      <c r="AA52" s="392"/>
      <c r="AB52" s="391"/>
      <c r="AC52" s="392"/>
      <c r="AD52" s="383"/>
      <c r="AE52" s="378"/>
      <c r="AF52" s="395">
        <v>0</v>
      </c>
      <c r="AG52" s="392">
        <v>0</v>
      </c>
      <c r="AH52" s="391"/>
      <c r="AI52" s="630"/>
      <c r="AJ52" s="637">
        <f t="shared" si="0"/>
        <v>0</v>
      </c>
      <c r="AK52" s="638">
        <f t="shared" si="0"/>
        <v>55</v>
      </c>
      <c r="AL52">
        <f t="shared" si="1"/>
        <v>14</v>
      </c>
      <c r="AM52" s="633">
        <f t="shared" si="2"/>
        <v>7</v>
      </c>
      <c r="AO52" s="1145">
        <f t="shared" ref="AO52" si="15">AM52+AM53</f>
        <v>7</v>
      </c>
      <c r="AP52" s="1125">
        <f>D51+F51+H51+J51+L51+N51+P51+R51+T51+V51+X51+Z51+AB51+AD51+AF51+AH51</f>
        <v>1</v>
      </c>
    </row>
    <row r="53" spans="3:42" ht="15.75" customHeight="1" thickBot="1">
      <c r="C53" s="1121"/>
      <c r="D53" s="384"/>
      <c r="E53" s="382"/>
      <c r="F53" s="381"/>
      <c r="G53" s="382"/>
      <c r="H53" s="381"/>
      <c r="I53" s="382"/>
      <c r="J53" s="381"/>
      <c r="K53" s="382"/>
      <c r="L53" s="381"/>
      <c r="M53" s="382"/>
      <c r="N53" s="381"/>
      <c r="O53" s="382"/>
      <c r="P53" s="381"/>
      <c r="Q53" s="382"/>
      <c r="R53" s="381"/>
      <c r="S53" s="382"/>
      <c r="T53" s="381"/>
      <c r="U53" s="382"/>
      <c r="V53" s="381"/>
      <c r="W53" s="382"/>
      <c r="X53" s="381"/>
      <c r="Y53" s="382"/>
      <c r="Z53" s="381"/>
      <c r="AA53" s="382"/>
      <c r="AB53" s="381"/>
      <c r="AC53" s="382"/>
      <c r="AD53" s="385"/>
      <c r="AE53" s="380"/>
      <c r="AF53" s="381"/>
      <c r="AG53" s="382"/>
      <c r="AH53" s="381"/>
      <c r="AI53" s="634"/>
      <c r="AJ53" s="635">
        <f t="shared" si="0"/>
        <v>0</v>
      </c>
      <c r="AK53" s="636">
        <f t="shared" si="0"/>
        <v>0</v>
      </c>
      <c r="AL53">
        <f t="shared" si="1"/>
        <v>0</v>
      </c>
      <c r="AM53" s="633">
        <f t="shared" si="2"/>
        <v>0</v>
      </c>
      <c r="AO53" s="1145"/>
      <c r="AP53" s="1126"/>
    </row>
    <row r="54" spans="3:42" ht="2.25" customHeight="1" thickBot="1">
      <c r="C54" s="701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679"/>
      <c r="U54" s="680"/>
      <c r="V54" s="679">
        <v>3</v>
      </c>
      <c r="W54" s="680"/>
      <c r="X54" s="686"/>
      <c r="Y54" s="687"/>
      <c r="Z54" s="679"/>
      <c r="AA54" s="680"/>
      <c r="AB54" s="681"/>
      <c r="AC54" s="682"/>
      <c r="AD54" s="679">
        <v>1</v>
      </c>
      <c r="AE54" s="680"/>
      <c r="AF54" s="681"/>
      <c r="AG54" s="682"/>
      <c r="AH54" s="679"/>
      <c r="AI54" s="699"/>
      <c r="AJ54" s="635"/>
      <c r="AK54" s="636"/>
      <c r="AM54" s="633"/>
      <c r="AO54" s="697"/>
      <c r="AP54" s="705"/>
    </row>
    <row r="55" spans="3:42" ht="15" customHeight="1">
      <c r="C55" s="1120" t="s">
        <v>189</v>
      </c>
      <c r="D55" s="394">
        <v>0</v>
      </c>
      <c r="E55" s="392">
        <v>9</v>
      </c>
      <c r="F55" s="391"/>
      <c r="G55" s="392"/>
      <c r="H55" s="394">
        <v>0</v>
      </c>
      <c r="I55" s="392">
        <v>2</v>
      </c>
      <c r="J55" s="391"/>
      <c r="K55" s="392"/>
      <c r="L55" s="394">
        <v>1</v>
      </c>
      <c r="M55" s="392">
        <v>2</v>
      </c>
      <c r="N55" s="391"/>
      <c r="O55" s="392"/>
      <c r="P55" s="394">
        <v>0</v>
      </c>
      <c r="Q55" s="392">
        <v>3</v>
      </c>
      <c r="R55" s="391"/>
      <c r="S55" s="392"/>
      <c r="T55" s="391"/>
      <c r="U55" s="392"/>
      <c r="V55" s="396">
        <v>3</v>
      </c>
      <c r="W55" s="392">
        <v>2</v>
      </c>
      <c r="X55" s="394">
        <v>0</v>
      </c>
      <c r="Y55" s="392">
        <v>6</v>
      </c>
      <c r="Z55" s="391"/>
      <c r="AA55" s="392"/>
      <c r="AB55" s="391"/>
      <c r="AC55" s="392"/>
      <c r="AD55" s="395">
        <v>0</v>
      </c>
      <c r="AE55" s="392">
        <v>0</v>
      </c>
      <c r="AF55" s="383"/>
      <c r="AG55" s="378"/>
      <c r="AH55" s="391"/>
      <c r="AI55" s="630"/>
      <c r="AJ55" s="637">
        <f t="shared" si="0"/>
        <v>4</v>
      </c>
      <c r="AK55" s="638">
        <f t="shared" si="0"/>
        <v>24</v>
      </c>
      <c r="AL55">
        <f t="shared" si="1"/>
        <v>14</v>
      </c>
      <c r="AM55" s="633">
        <f t="shared" si="2"/>
        <v>7</v>
      </c>
      <c r="AO55" s="1145">
        <f t="shared" ref="AO55" si="16">AM55+AM56</f>
        <v>7</v>
      </c>
      <c r="AP55" s="1125">
        <f>D54+F54+H54+J54+L54+N54+P54+R54+T54+V54+X54+Z54+AB54+AD54+AF54+AH54</f>
        <v>4</v>
      </c>
    </row>
    <row r="56" spans="3:42" ht="15.75" customHeight="1" thickBot="1">
      <c r="C56" s="1121"/>
      <c r="D56" s="386"/>
      <c r="E56" s="387"/>
      <c r="F56" s="388"/>
      <c r="G56" s="387"/>
      <c r="H56" s="388"/>
      <c r="I56" s="387"/>
      <c r="J56" s="388"/>
      <c r="K56" s="387"/>
      <c r="L56" s="388"/>
      <c r="M56" s="387"/>
      <c r="N56" s="388"/>
      <c r="O56" s="387"/>
      <c r="P56" s="388"/>
      <c r="Q56" s="387"/>
      <c r="R56" s="388"/>
      <c r="S56" s="387"/>
      <c r="T56" s="388"/>
      <c r="U56" s="387"/>
      <c r="V56" s="388"/>
      <c r="W56" s="387"/>
      <c r="X56" s="388"/>
      <c r="Y56" s="387"/>
      <c r="Z56" s="388"/>
      <c r="AA56" s="387"/>
      <c r="AB56" s="388"/>
      <c r="AC56" s="387"/>
      <c r="AD56" s="388"/>
      <c r="AE56" s="387"/>
      <c r="AF56" s="389"/>
      <c r="AG56" s="390"/>
      <c r="AH56" s="388"/>
      <c r="AI56" s="639"/>
      <c r="AJ56" s="635">
        <f t="shared" si="0"/>
        <v>0</v>
      </c>
      <c r="AK56" s="636">
        <f t="shared" si="0"/>
        <v>0</v>
      </c>
      <c r="AL56">
        <f t="shared" si="1"/>
        <v>0</v>
      </c>
      <c r="AM56" s="633">
        <f t="shared" si="2"/>
        <v>0</v>
      </c>
      <c r="AO56" s="1145"/>
      <c r="AP56" s="1126"/>
    </row>
    <row r="57" spans="3:42" ht="2.25" customHeight="1" thickBot="1">
      <c r="C57" s="701"/>
      <c r="D57" s="384"/>
      <c r="E57" s="384"/>
      <c r="F57" s="384"/>
      <c r="G57" s="384"/>
      <c r="H57" s="384"/>
      <c r="I57" s="384"/>
      <c r="J57" s="384"/>
      <c r="K57" s="384"/>
      <c r="L57" s="384"/>
      <c r="M57" s="384"/>
      <c r="N57" s="384"/>
      <c r="O57" s="384"/>
      <c r="P57" s="384"/>
      <c r="Q57" s="384"/>
      <c r="R57" s="384"/>
      <c r="S57" s="384"/>
      <c r="T57" s="679"/>
      <c r="U57" s="680"/>
      <c r="V57" s="679">
        <v>3</v>
      </c>
      <c r="W57" s="680"/>
      <c r="X57" s="686"/>
      <c r="Y57" s="687"/>
      <c r="Z57" s="679"/>
      <c r="AA57" s="680"/>
      <c r="AB57" s="681"/>
      <c r="AC57" s="682"/>
      <c r="AD57" s="679"/>
      <c r="AE57" s="680"/>
      <c r="AF57" s="681"/>
      <c r="AG57" s="682"/>
      <c r="AH57" s="679"/>
      <c r="AI57" s="699"/>
      <c r="AJ57" s="635"/>
      <c r="AK57" s="636"/>
      <c r="AM57" s="633"/>
      <c r="AO57" s="697"/>
      <c r="AP57" s="705"/>
    </row>
    <row r="58" spans="3:42" ht="15" customHeight="1">
      <c r="C58" s="1120" t="s">
        <v>166</v>
      </c>
      <c r="D58" s="391"/>
      <c r="E58" s="392"/>
      <c r="F58" s="391"/>
      <c r="G58" s="392"/>
      <c r="H58" s="391"/>
      <c r="I58" s="392"/>
      <c r="J58" s="394">
        <v>0</v>
      </c>
      <c r="K58" s="392">
        <v>6</v>
      </c>
      <c r="L58" s="391"/>
      <c r="M58" s="392"/>
      <c r="N58" s="394">
        <v>0</v>
      </c>
      <c r="O58" s="392">
        <v>7</v>
      </c>
      <c r="P58" s="391"/>
      <c r="Q58" s="392"/>
      <c r="R58" s="394">
        <v>0</v>
      </c>
      <c r="S58" s="392">
        <v>3</v>
      </c>
      <c r="T58" s="394">
        <v>2</v>
      </c>
      <c r="U58" s="392">
        <v>3</v>
      </c>
      <c r="V58" s="396">
        <v>4</v>
      </c>
      <c r="W58" s="392">
        <v>1</v>
      </c>
      <c r="X58" s="391"/>
      <c r="Y58" s="392"/>
      <c r="Z58" s="394">
        <v>2</v>
      </c>
      <c r="AA58" s="392">
        <v>4</v>
      </c>
      <c r="AB58" s="394">
        <v>1</v>
      </c>
      <c r="AC58" s="392">
        <v>6</v>
      </c>
      <c r="AD58" s="391"/>
      <c r="AE58" s="392"/>
      <c r="AF58" s="391"/>
      <c r="AG58" s="392"/>
      <c r="AH58" s="383"/>
      <c r="AI58" s="640"/>
      <c r="AJ58" s="637">
        <f t="shared" si="0"/>
        <v>9</v>
      </c>
      <c r="AK58" s="638">
        <f t="shared" si="0"/>
        <v>30</v>
      </c>
      <c r="AL58">
        <f t="shared" si="1"/>
        <v>14</v>
      </c>
      <c r="AM58" s="633">
        <f t="shared" si="2"/>
        <v>7</v>
      </c>
      <c r="AO58" s="1145">
        <f t="shared" ref="AO58" si="17">AM58+AM59</f>
        <v>7</v>
      </c>
      <c r="AP58" s="1125">
        <f>D57+F57+H57+J57+L57+N57+P57+R57+T57+V57+X57+Z57+AB57+AD57+AF57+AH57</f>
        <v>3</v>
      </c>
    </row>
    <row r="59" spans="3:42" ht="15.75" customHeight="1" thickBot="1">
      <c r="C59" s="1121"/>
      <c r="D59" s="381"/>
      <c r="E59" s="382"/>
      <c r="F59" s="381"/>
      <c r="G59" s="382"/>
      <c r="H59" s="381"/>
      <c r="I59" s="382"/>
      <c r="J59" s="381"/>
      <c r="K59" s="382"/>
      <c r="L59" s="381"/>
      <c r="M59" s="382"/>
      <c r="N59" s="381"/>
      <c r="O59" s="382"/>
      <c r="P59" s="381"/>
      <c r="Q59" s="382"/>
      <c r="R59" s="381"/>
      <c r="S59" s="382"/>
      <c r="T59" s="381"/>
      <c r="U59" s="382"/>
      <c r="V59" s="381"/>
      <c r="W59" s="382"/>
      <c r="X59" s="381"/>
      <c r="Y59" s="382"/>
      <c r="Z59" s="381"/>
      <c r="AA59" s="382"/>
      <c r="AB59" s="381"/>
      <c r="AC59" s="382"/>
      <c r="AD59" s="381"/>
      <c r="AE59" s="382"/>
      <c r="AF59" s="381"/>
      <c r="AG59" s="382"/>
      <c r="AH59" s="389"/>
      <c r="AI59" s="641"/>
      <c r="AJ59" s="642">
        <f t="shared" si="0"/>
        <v>0</v>
      </c>
      <c r="AK59" s="643">
        <f t="shared" si="0"/>
        <v>0</v>
      </c>
      <c r="AL59">
        <f t="shared" si="1"/>
        <v>0</v>
      </c>
      <c r="AM59" s="633">
        <f t="shared" si="2"/>
        <v>0</v>
      </c>
      <c r="AO59" s="1145"/>
      <c r="AP59" s="1126"/>
    </row>
    <row r="63" spans="3:42">
      <c r="I63" t="s">
        <v>370</v>
      </c>
      <c r="K63" s="4"/>
      <c r="U63" s="60"/>
    </row>
    <row r="64" spans="3:42">
      <c r="I64" t="s">
        <v>371</v>
      </c>
      <c r="K64" s="4"/>
      <c r="U64" s="60"/>
    </row>
    <row r="65" spans="9:21">
      <c r="I65" t="s">
        <v>372</v>
      </c>
      <c r="K65" s="4"/>
      <c r="U65" s="60"/>
    </row>
    <row r="66" spans="9:21">
      <c r="I66" t="s">
        <v>373</v>
      </c>
      <c r="K66" s="4"/>
      <c r="U66" s="60"/>
    </row>
    <row r="67" spans="9:21">
      <c r="I67" t="s">
        <v>374</v>
      </c>
      <c r="L67" s="4"/>
      <c r="U67" s="60"/>
    </row>
    <row r="68" spans="9:21">
      <c r="I68" t="s">
        <v>375</v>
      </c>
      <c r="L68" s="4"/>
      <c r="U68" s="60"/>
    </row>
    <row r="69" spans="9:21">
      <c r="I69" t="s">
        <v>376</v>
      </c>
      <c r="M69" s="4"/>
      <c r="U69" s="60"/>
    </row>
    <row r="70" spans="9:21">
      <c r="I70" t="s">
        <v>377</v>
      </c>
      <c r="L70" s="4"/>
      <c r="U70" s="60"/>
    </row>
    <row r="71" spans="9:21">
      <c r="I71" t="s">
        <v>378</v>
      </c>
    </row>
    <row r="72" spans="9:21">
      <c r="I72" t="s">
        <v>379</v>
      </c>
    </row>
    <row r="73" spans="9:21">
      <c r="I73" t="s">
        <v>380</v>
      </c>
    </row>
    <row r="74" spans="9:21">
      <c r="I74" t="s">
        <v>381</v>
      </c>
    </row>
    <row r="75" spans="9:21">
      <c r="I75" t="s">
        <v>382</v>
      </c>
    </row>
    <row r="76" spans="9:21">
      <c r="I76" t="s">
        <v>383</v>
      </c>
    </row>
    <row r="77" spans="9:21">
      <c r="I77" t="s">
        <v>384</v>
      </c>
    </row>
    <row r="78" spans="9:21">
      <c r="I78" t="s">
        <v>385</v>
      </c>
    </row>
    <row r="79" spans="9:21">
      <c r="I79" t="s">
        <v>386</v>
      </c>
    </row>
    <row r="80" spans="9:21">
      <c r="I80" t="s">
        <v>380</v>
      </c>
    </row>
    <row r="81" spans="9:9">
      <c r="I81" t="s">
        <v>387</v>
      </c>
    </row>
    <row r="82" spans="9:9">
      <c r="I82" t="s">
        <v>388</v>
      </c>
    </row>
    <row r="83" spans="9:9">
      <c r="I83" t="s">
        <v>389</v>
      </c>
    </row>
    <row r="84" spans="9:9">
      <c r="I84" t="s">
        <v>390</v>
      </c>
    </row>
    <row r="85" spans="9:9">
      <c r="I85" t="s">
        <v>391</v>
      </c>
    </row>
    <row r="86" spans="9:9">
      <c r="I86" t="s">
        <v>392</v>
      </c>
    </row>
    <row r="87" spans="9:9">
      <c r="I87" t="s">
        <v>379</v>
      </c>
    </row>
    <row r="88" spans="9:9">
      <c r="I88" t="s">
        <v>393</v>
      </c>
    </row>
    <row r="89" spans="9:9">
      <c r="I89" t="s">
        <v>394</v>
      </c>
    </row>
    <row r="90" spans="9:9">
      <c r="I90" t="s">
        <v>395</v>
      </c>
    </row>
    <row r="91" spans="9:9">
      <c r="I91" t="s">
        <v>396</v>
      </c>
    </row>
    <row r="92" spans="9:9">
      <c r="I92" t="s">
        <v>386</v>
      </c>
    </row>
    <row r="93" spans="9:9">
      <c r="I93" t="s">
        <v>393</v>
      </c>
    </row>
    <row r="94" spans="9:9">
      <c r="I94" t="s">
        <v>397</v>
      </c>
    </row>
    <row r="95" spans="9:9">
      <c r="I95" t="s">
        <v>398</v>
      </c>
    </row>
    <row r="96" spans="9:9">
      <c r="I96" t="s">
        <v>399</v>
      </c>
    </row>
    <row r="97" spans="9:9">
      <c r="I97" t="s">
        <v>400</v>
      </c>
    </row>
    <row r="98" spans="9:9">
      <c r="I98" t="s">
        <v>393</v>
      </c>
    </row>
    <row r="99" spans="9:9">
      <c r="I99" t="s">
        <v>401</v>
      </c>
    </row>
    <row r="100" spans="9:9">
      <c r="I100" t="s">
        <v>402</v>
      </c>
    </row>
    <row r="101" spans="9:9">
      <c r="I101" t="s">
        <v>403</v>
      </c>
    </row>
    <row r="102" spans="9:9">
      <c r="I102" t="s">
        <v>404</v>
      </c>
    </row>
    <row r="103" spans="9:9">
      <c r="I103" t="s">
        <v>405</v>
      </c>
    </row>
    <row r="104" spans="9:9">
      <c r="I104" t="s">
        <v>393</v>
      </c>
    </row>
    <row r="105" spans="9:9">
      <c r="I105" t="s">
        <v>406</v>
      </c>
    </row>
    <row r="106" spans="9:9">
      <c r="I106" t="s">
        <v>407</v>
      </c>
    </row>
    <row r="107" spans="9:9">
      <c r="I107" t="s">
        <v>408</v>
      </c>
    </row>
    <row r="108" spans="9:9">
      <c r="I108" t="s">
        <v>379</v>
      </c>
    </row>
    <row r="109" spans="9:9">
      <c r="I109" t="s">
        <v>393</v>
      </c>
    </row>
    <row r="110" spans="9:9">
      <c r="I110" t="s">
        <v>409</v>
      </c>
    </row>
    <row r="111" spans="9:9">
      <c r="I111" t="s">
        <v>410</v>
      </c>
    </row>
    <row r="112" spans="9:9">
      <c r="I112" t="s">
        <v>411</v>
      </c>
    </row>
    <row r="113" spans="9:9">
      <c r="I113" t="s">
        <v>412</v>
      </c>
    </row>
    <row r="114" spans="9:9">
      <c r="I114" t="s">
        <v>386</v>
      </c>
    </row>
  </sheetData>
  <mergeCells count="75">
    <mergeCell ref="C58:C59"/>
    <mergeCell ref="AO58:AO59"/>
    <mergeCell ref="AP58:AP59"/>
    <mergeCell ref="A16:A43"/>
    <mergeCell ref="C52:C53"/>
    <mergeCell ref="AO52:AO53"/>
    <mergeCell ref="AP52:AP53"/>
    <mergeCell ref="C55:C56"/>
    <mergeCell ref="AO55:AO56"/>
    <mergeCell ref="AP55:AP56"/>
    <mergeCell ref="AP43:AP44"/>
    <mergeCell ref="C46:C47"/>
    <mergeCell ref="AO46:AO47"/>
    <mergeCell ref="AP46:AP47"/>
    <mergeCell ref="C49:C50"/>
    <mergeCell ref="AO49:AO50"/>
    <mergeCell ref="AP49:AP50"/>
    <mergeCell ref="AP34:AP35"/>
    <mergeCell ref="C37:C38"/>
    <mergeCell ref="AO37:AO38"/>
    <mergeCell ref="AP37:AP38"/>
    <mergeCell ref="AP40:AP41"/>
    <mergeCell ref="C40:C41"/>
    <mergeCell ref="C34:C35"/>
    <mergeCell ref="C43:C44"/>
    <mergeCell ref="AO40:AO41"/>
    <mergeCell ref="AO34:AO35"/>
    <mergeCell ref="AO43:AO44"/>
    <mergeCell ref="AP25:AP26"/>
    <mergeCell ref="AP28:AP29"/>
    <mergeCell ref="C31:C32"/>
    <mergeCell ref="AO31:AO32"/>
    <mergeCell ref="AP31:AP32"/>
    <mergeCell ref="C25:C26"/>
    <mergeCell ref="C28:C29"/>
    <mergeCell ref="AO28:AO29"/>
    <mergeCell ref="AO25:AO26"/>
    <mergeCell ref="AP16:AP17"/>
    <mergeCell ref="C19:C20"/>
    <mergeCell ref="AO19:AO20"/>
    <mergeCell ref="AP19:AP20"/>
    <mergeCell ref="AP22:AP23"/>
    <mergeCell ref="C16:C17"/>
    <mergeCell ref="C22:C23"/>
    <mergeCell ref="AO16:AO17"/>
    <mergeCell ref="AO22:AO23"/>
    <mergeCell ref="AP1:AP11"/>
    <mergeCell ref="C13:C14"/>
    <mergeCell ref="AN13:AN14"/>
    <mergeCell ref="AO13:AO14"/>
    <mergeCell ref="AP13:AP14"/>
    <mergeCell ref="AJ1:AJ11"/>
    <mergeCell ref="AK1:AK11"/>
    <mergeCell ref="AO1:AO11"/>
    <mergeCell ref="T1:U11"/>
    <mergeCell ref="Z1:AA11"/>
    <mergeCell ref="AB1:AC11"/>
    <mergeCell ref="AD1:AE11"/>
    <mergeCell ref="AF1:AG11"/>
    <mergeCell ref="V1:W11"/>
    <mergeCell ref="X1:Y11"/>
    <mergeCell ref="AH1:AI11"/>
    <mergeCell ref="B12:B13"/>
    <mergeCell ref="B14:B15"/>
    <mergeCell ref="B16:B17"/>
    <mergeCell ref="B18:B19"/>
    <mergeCell ref="R1:S11"/>
    <mergeCell ref="L1:M11"/>
    <mergeCell ref="N1:O11"/>
    <mergeCell ref="P1:Q11"/>
    <mergeCell ref="D1:E11"/>
    <mergeCell ref="F1:G11"/>
    <mergeCell ref="H1:I11"/>
    <mergeCell ref="J1:K11"/>
    <mergeCell ref="C1:C11"/>
  </mergeCells>
  <conditionalFormatting sqref="AJ12:AK59">
    <cfRule type="expression" dxfId="9" priority="19">
      <formula>"(AJ15-AK15)&gt;0"</formula>
    </cfRule>
    <cfRule type="expression" priority="20">
      <formula>"AI13-AK13&gt;0"</formula>
    </cfRule>
  </conditionalFormatting>
  <conditionalFormatting sqref="AM12:AN43">
    <cfRule type="cellIs" dxfId="8" priority="16" operator="greaterThan">
      <formula>0</formula>
    </cfRule>
    <cfRule type="cellIs" dxfId="7" priority="17" operator="greaterThan">
      <formula>0</formula>
    </cfRule>
    <cfRule type="cellIs" dxfId="6" priority="18" operator="greaterThan">
      <formula>0</formula>
    </cfRule>
  </conditionalFormatting>
  <conditionalFormatting sqref="AM12:AN43">
    <cfRule type="cellIs" dxfId="5" priority="15" operator="greaterThan">
      <formula>2.5</formula>
    </cfRule>
  </conditionalFormatting>
  <conditionalFormatting sqref="AM12:AM59">
    <cfRule type="cellIs" dxfId="4" priority="10" operator="greaterThan">
      <formula>0</formula>
    </cfRule>
  </conditionalFormatting>
  <conditionalFormatting sqref="AO12:AO59">
    <cfRule type="cellIs" dxfId="3" priority="9" operator="greaterThan">
      <formula>0</formula>
    </cfRule>
  </conditionalFormatting>
  <conditionalFormatting sqref="AO12:AO59">
    <cfRule type="cellIs" dxfId="2" priority="7" operator="greaterThan">
      <formula>0</formula>
    </cfRule>
  </conditionalFormatting>
  <hyperlinks>
    <hyperlink ref="AT18" location="'Risultati primaverili'!A1" display="'Risultati primaverili'!A1"/>
    <hyperlink ref="AS30" location="'risultati fase invernale'!A1" display="'risultati fase invernale'!A1"/>
    <hyperlink ref="AT15" r:id="rId1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P36"/>
  <sheetViews>
    <sheetView showGridLines="0" workbookViewId="0">
      <selection activeCell="P17" sqref="P17"/>
    </sheetView>
  </sheetViews>
  <sheetFormatPr defaultRowHeight="15"/>
  <cols>
    <col min="1" max="1" width="6.42578125" customWidth="1"/>
    <col min="2" max="2" width="11.28515625" style="2" customWidth="1"/>
    <col min="3" max="3" width="2.5703125" customWidth="1"/>
    <col min="4" max="10" width="15.28515625" customWidth="1"/>
  </cols>
  <sheetData>
    <row r="1" spans="2:16" ht="27.75" customHeight="1" thickBot="1">
      <c r="B1" s="1156" t="s">
        <v>306</v>
      </c>
      <c r="C1" s="1157"/>
      <c r="D1" s="1157"/>
      <c r="E1" s="1157"/>
      <c r="F1" s="1157"/>
      <c r="G1" s="1157"/>
      <c r="H1" s="1157"/>
      <c r="I1" s="1157"/>
      <c r="J1" s="1158"/>
    </row>
    <row r="2" spans="2:16" ht="15.75" thickBot="1">
      <c r="B2" s="1154" t="s">
        <v>297</v>
      </c>
      <c r="C2" s="543"/>
      <c r="D2" s="1151" t="s">
        <v>63</v>
      </c>
      <c r="E2" s="1153"/>
      <c r="F2" s="1151" t="s">
        <v>136</v>
      </c>
      <c r="G2" s="1152"/>
      <c r="H2" s="1153"/>
      <c r="I2" s="559" t="s">
        <v>93</v>
      </c>
      <c r="J2" s="559" t="s">
        <v>134</v>
      </c>
    </row>
    <row r="3" spans="2:16" ht="15.75" thickBot="1">
      <c r="B3" s="1155"/>
      <c r="C3" s="562"/>
      <c r="D3" s="560">
        <v>2007</v>
      </c>
      <c r="E3" s="559">
        <v>2006</v>
      </c>
      <c r="F3" s="559">
        <v>2005</v>
      </c>
      <c r="G3" s="561">
        <v>2004</v>
      </c>
      <c r="H3" s="559">
        <v>2003</v>
      </c>
      <c r="I3" s="553">
        <v>2002</v>
      </c>
      <c r="J3" s="553" t="s">
        <v>135</v>
      </c>
    </row>
    <row r="4" spans="2:16">
      <c r="B4" s="563" t="s">
        <v>68</v>
      </c>
      <c r="C4" s="557"/>
      <c r="D4" s="549" t="s">
        <v>303</v>
      </c>
      <c r="E4" s="550"/>
      <c r="F4" s="550" t="s">
        <v>194</v>
      </c>
      <c r="G4" s="551"/>
      <c r="H4" s="550"/>
      <c r="I4" s="550"/>
      <c r="J4" s="550"/>
    </row>
    <row r="5" spans="2:16">
      <c r="B5" s="564">
        <v>41560</v>
      </c>
      <c r="C5" s="548"/>
      <c r="D5" s="552"/>
      <c r="E5" s="553"/>
      <c r="F5" s="553"/>
      <c r="G5" s="544"/>
      <c r="H5" s="553"/>
      <c r="I5" s="553"/>
      <c r="J5" s="553"/>
    </row>
    <row r="6" spans="2:16" ht="15.75" thickBot="1">
      <c r="B6" s="565" t="s">
        <v>165</v>
      </c>
      <c r="C6" s="558"/>
      <c r="D6" s="554"/>
      <c r="E6" s="555" t="s">
        <v>304</v>
      </c>
      <c r="F6" s="555"/>
      <c r="G6" s="556"/>
      <c r="H6" s="555" t="s">
        <v>248</v>
      </c>
      <c r="I6" s="555" t="s">
        <v>162</v>
      </c>
      <c r="J6" s="555" t="s">
        <v>166</v>
      </c>
    </row>
    <row r="7" spans="2:16">
      <c r="B7" s="563" t="s">
        <v>68</v>
      </c>
      <c r="C7" s="557"/>
      <c r="D7" s="549"/>
      <c r="E7" s="549" t="s">
        <v>303</v>
      </c>
      <c r="F7" s="550"/>
      <c r="G7" s="551"/>
      <c r="H7" s="550" t="s">
        <v>194</v>
      </c>
      <c r="I7" s="550" t="s">
        <v>141</v>
      </c>
      <c r="J7" s="550" t="s">
        <v>201</v>
      </c>
    </row>
    <row r="8" spans="2:16">
      <c r="B8" s="564">
        <v>41567</v>
      </c>
      <c r="C8" s="548"/>
      <c r="D8" s="552"/>
      <c r="E8" s="553"/>
      <c r="F8" s="566" t="s">
        <v>298</v>
      </c>
      <c r="G8" s="544"/>
      <c r="H8" s="553"/>
      <c r="I8" s="553"/>
      <c r="J8" s="553"/>
    </row>
    <row r="9" spans="2:16" ht="15.75" thickBot="1">
      <c r="B9" s="565" t="s">
        <v>165</v>
      </c>
      <c r="C9" s="558"/>
      <c r="D9" s="554" t="s">
        <v>299</v>
      </c>
      <c r="E9" s="555"/>
      <c r="F9" s="555"/>
      <c r="G9" s="556"/>
      <c r="H9" s="555"/>
      <c r="I9" s="555"/>
      <c r="J9" s="555"/>
    </row>
    <row r="10" spans="2:16">
      <c r="B10" s="563" t="s">
        <v>68</v>
      </c>
      <c r="C10" s="557"/>
      <c r="D10" s="549"/>
      <c r="E10" s="550"/>
      <c r="F10" s="550"/>
      <c r="G10" s="551"/>
      <c r="H10" s="550"/>
      <c r="I10" s="550"/>
      <c r="J10" s="550"/>
    </row>
    <row r="11" spans="2:16">
      <c r="B11" s="564">
        <v>41574</v>
      </c>
      <c r="C11" s="548"/>
      <c r="D11" s="552"/>
      <c r="E11" s="553"/>
      <c r="F11" s="553"/>
      <c r="G11" s="544"/>
      <c r="H11" s="566" t="s">
        <v>298</v>
      </c>
      <c r="I11" s="553"/>
      <c r="J11" s="553"/>
    </row>
    <row r="12" spans="2:16" ht="15.75" thickBot="1">
      <c r="B12" s="565" t="s">
        <v>165</v>
      </c>
      <c r="C12" s="558"/>
      <c r="D12" s="554" t="s">
        <v>304</v>
      </c>
      <c r="E12" s="555" t="s">
        <v>299</v>
      </c>
      <c r="F12" s="555" t="s">
        <v>299</v>
      </c>
      <c r="G12" s="556"/>
      <c r="H12" s="555"/>
      <c r="I12" s="555" t="s">
        <v>200</v>
      </c>
      <c r="J12" s="555" t="s">
        <v>185</v>
      </c>
    </row>
    <row r="13" spans="2:16" ht="15.75" thickBot="1">
      <c r="B13" s="563" t="s">
        <v>68</v>
      </c>
      <c r="C13" s="557"/>
      <c r="D13" s="549" t="s">
        <v>303</v>
      </c>
      <c r="E13" s="550"/>
      <c r="F13" s="550" t="s">
        <v>300</v>
      </c>
      <c r="G13" s="551"/>
      <c r="H13" s="550"/>
      <c r="I13" s="550" t="s">
        <v>196</v>
      </c>
      <c r="J13" s="550" t="s">
        <v>200</v>
      </c>
    </row>
    <row r="14" spans="2:16">
      <c r="B14" s="564">
        <v>41581</v>
      </c>
      <c r="C14" s="548"/>
      <c r="D14" s="552"/>
      <c r="E14" s="553"/>
      <c r="F14" s="553"/>
      <c r="G14" s="544"/>
      <c r="H14" s="553"/>
      <c r="I14" s="553"/>
      <c r="J14" s="553"/>
      <c r="L14" s="729"/>
      <c r="M14" s="730"/>
      <c r="N14" s="730"/>
      <c r="O14" s="730"/>
      <c r="P14" s="731"/>
    </row>
    <row r="15" spans="2:16" ht="15.75" thickBot="1">
      <c r="B15" s="565" t="s">
        <v>165</v>
      </c>
      <c r="C15" s="558"/>
      <c r="D15" s="554"/>
      <c r="E15" s="555" t="s">
        <v>248</v>
      </c>
      <c r="F15" s="555"/>
      <c r="G15" s="556"/>
      <c r="H15" s="555" t="s">
        <v>299</v>
      </c>
      <c r="I15" s="555"/>
      <c r="J15" s="555"/>
      <c r="L15" s="732"/>
      <c r="M15" s="1"/>
      <c r="N15" s="1"/>
      <c r="O15" s="1"/>
      <c r="P15" s="733"/>
    </row>
    <row r="16" spans="2:16">
      <c r="B16" s="563" t="s">
        <v>68</v>
      </c>
      <c r="C16" s="557"/>
      <c r="D16" s="549"/>
      <c r="E16" s="549" t="s">
        <v>303</v>
      </c>
      <c r="F16" s="550"/>
      <c r="G16" s="551"/>
      <c r="H16" s="550" t="s">
        <v>301</v>
      </c>
      <c r="I16" s="550"/>
      <c r="J16" s="550"/>
      <c r="L16" s="732"/>
      <c r="M16" s="1"/>
      <c r="N16" s="1"/>
      <c r="O16" s="1"/>
      <c r="P16" s="733"/>
    </row>
    <row r="17" spans="2:16">
      <c r="B17" s="564">
        <v>41588</v>
      </c>
      <c r="C17" s="548"/>
      <c r="D17" s="552"/>
      <c r="E17" s="553"/>
      <c r="F17" s="553"/>
      <c r="G17" s="544"/>
      <c r="H17" s="553"/>
      <c r="I17" s="553"/>
      <c r="J17" s="553"/>
      <c r="L17" s="732"/>
      <c r="M17" s="1"/>
      <c r="N17" s="1"/>
      <c r="O17" s="1"/>
      <c r="P17" s="733"/>
    </row>
    <row r="18" spans="2:16" ht="15.75" thickBot="1">
      <c r="B18" s="565" t="s">
        <v>165</v>
      </c>
      <c r="C18" s="558"/>
      <c r="D18" s="554" t="s">
        <v>299</v>
      </c>
      <c r="E18" s="555"/>
      <c r="F18" s="555" t="s">
        <v>248</v>
      </c>
      <c r="G18" s="556"/>
      <c r="H18" s="555"/>
      <c r="I18" s="555" t="s">
        <v>302</v>
      </c>
      <c r="J18" s="555" t="s">
        <v>305</v>
      </c>
      <c r="L18" s="732"/>
      <c r="M18" s="1"/>
      <c r="N18" s="1"/>
      <c r="O18" s="1"/>
      <c r="P18" s="733"/>
    </row>
    <row r="19" spans="2:16">
      <c r="B19" s="563" t="s">
        <v>68</v>
      </c>
      <c r="C19" s="557"/>
      <c r="D19" s="549"/>
      <c r="E19" s="550"/>
      <c r="F19" s="550"/>
      <c r="G19" s="551"/>
      <c r="H19" s="550" t="s">
        <v>248</v>
      </c>
      <c r="I19" s="550" t="s">
        <v>166</v>
      </c>
      <c r="J19" s="550" t="s">
        <v>197</v>
      </c>
      <c r="L19" s="732"/>
      <c r="M19" s="1"/>
      <c r="N19" s="1"/>
      <c r="O19" s="1"/>
      <c r="P19" s="733"/>
    </row>
    <row r="20" spans="2:16">
      <c r="B20" s="564">
        <v>41595</v>
      </c>
      <c r="C20" s="548"/>
      <c r="D20" s="552"/>
      <c r="E20" s="553"/>
      <c r="F20" s="553"/>
      <c r="G20" s="544"/>
      <c r="H20" s="553"/>
      <c r="I20" s="553"/>
      <c r="J20" s="553"/>
      <c r="L20" s="732"/>
      <c r="M20" s="1"/>
      <c r="N20" s="1"/>
      <c r="O20" s="1"/>
      <c r="P20" s="733"/>
    </row>
    <row r="21" spans="2:16" ht="15.75" thickBot="1">
      <c r="B21" s="565" t="s">
        <v>165</v>
      </c>
      <c r="C21" s="558"/>
      <c r="D21" s="554" t="s">
        <v>304</v>
      </c>
      <c r="E21" s="555" t="s">
        <v>300</v>
      </c>
      <c r="F21" s="555" t="s">
        <v>194</v>
      </c>
      <c r="G21" s="556"/>
      <c r="H21" s="555"/>
      <c r="I21" s="555"/>
      <c r="J21" s="555"/>
      <c r="L21" s="732"/>
      <c r="M21" s="1"/>
      <c r="N21" s="1"/>
      <c r="O21" s="1"/>
      <c r="P21" s="733"/>
    </row>
    <row r="22" spans="2:16">
      <c r="B22" s="563" t="s">
        <v>68</v>
      </c>
      <c r="C22" s="557"/>
      <c r="D22" s="549"/>
      <c r="E22" s="550"/>
      <c r="F22" s="550"/>
      <c r="G22" s="551"/>
      <c r="H22" s="550"/>
      <c r="I22" s="550" t="s">
        <v>193</v>
      </c>
      <c r="J22" s="550"/>
      <c r="L22" s="732"/>
      <c r="M22" s="1"/>
      <c r="N22" s="1"/>
      <c r="O22" s="1"/>
      <c r="P22" s="733"/>
    </row>
    <row r="23" spans="2:16">
      <c r="B23" s="564">
        <v>41602</v>
      </c>
      <c r="C23" s="548"/>
      <c r="D23" s="552"/>
      <c r="E23" s="553"/>
      <c r="F23" s="566" t="s">
        <v>298</v>
      </c>
      <c r="G23" s="544"/>
      <c r="H23" s="553"/>
      <c r="I23" s="553"/>
      <c r="J23" s="553"/>
      <c r="L23" s="732"/>
      <c r="M23" s="1"/>
      <c r="N23" s="1"/>
      <c r="O23" s="1"/>
      <c r="P23" s="733"/>
    </row>
    <row r="24" spans="2:16" ht="15.75" thickBot="1">
      <c r="B24" s="565" t="s">
        <v>165</v>
      </c>
      <c r="C24" s="558"/>
      <c r="D24" s="554"/>
      <c r="E24" s="555" t="s">
        <v>299</v>
      </c>
      <c r="F24" s="555"/>
      <c r="G24" s="556"/>
      <c r="H24" s="555" t="s">
        <v>194</v>
      </c>
      <c r="I24" s="555"/>
      <c r="J24" s="555" t="s">
        <v>194</v>
      </c>
      <c r="L24" s="732"/>
      <c r="M24" s="1"/>
      <c r="N24" s="1"/>
      <c r="O24" s="1"/>
      <c r="P24" s="733"/>
    </row>
    <row r="25" spans="2:16">
      <c r="B25" s="563" t="s">
        <v>68</v>
      </c>
      <c r="C25" s="557"/>
      <c r="D25" s="549"/>
      <c r="E25" s="550"/>
      <c r="F25" s="550" t="s">
        <v>299</v>
      </c>
      <c r="G25" s="551"/>
      <c r="H25" s="550"/>
      <c r="I25" s="550" t="s">
        <v>162</v>
      </c>
      <c r="J25" s="550" t="s">
        <v>193</v>
      </c>
      <c r="L25" s="732"/>
      <c r="M25" s="1"/>
      <c r="N25" s="1"/>
      <c r="O25" s="1"/>
      <c r="P25" s="733"/>
    </row>
    <row r="26" spans="2:16">
      <c r="B26" s="564">
        <v>41609</v>
      </c>
      <c r="C26" s="548"/>
      <c r="D26" s="552"/>
      <c r="E26" s="553"/>
      <c r="F26" s="553"/>
      <c r="G26" s="544"/>
      <c r="H26" s="566" t="s">
        <v>298</v>
      </c>
      <c r="I26" s="553"/>
      <c r="J26" s="553"/>
      <c r="L26" s="732"/>
      <c r="M26" s="1"/>
      <c r="N26" s="1"/>
      <c r="O26" s="1"/>
      <c r="P26" s="733"/>
    </row>
    <row r="27" spans="2:16" ht="15.75" thickBot="1">
      <c r="B27" s="565" t="s">
        <v>165</v>
      </c>
      <c r="C27" s="558"/>
      <c r="D27" s="554"/>
      <c r="E27" s="555" t="s">
        <v>194</v>
      </c>
      <c r="F27" s="555"/>
      <c r="G27" s="556"/>
      <c r="H27" s="555"/>
      <c r="I27" s="555"/>
      <c r="J27" s="555"/>
      <c r="L27" s="732"/>
      <c r="M27" s="1"/>
      <c r="N27" s="1"/>
      <c r="O27" s="1"/>
      <c r="P27" s="733"/>
    </row>
    <row r="28" spans="2:16">
      <c r="B28" s="563" t="s">
        <v>68</v>
      </c>
      <c r="C28" s="557"/>
      <c r="D28" s="549"/>
      <c r="E28" s="549" t="s">
        <v>303</v>
      </c>
      <c r="F28" s="550"/>
      <c r="G28" s="551"/>
      <c r="H28" s="550" t="s">
        <v>299</v>
      </c>
      <c r="I28" s="550"/>
      <c r="J28" s="550"/>
      <c r="L28" s="732"/>
      <c r="M28" s="1"/>
      <c r="N28" s="1"/>
      <c r="O28" s="1"/>
      <c r="P28" s="733"/>
    </row>
    <row r="29" spans="2:16">
      <c r="B29" s="564">
        <v>41616</v>
      </c>
      <c r="C29" s="548"/>
      <c r="D29" s="552"/>
      <c r="E29" s="553"/>
      <c r="F29" s="553"/>
      <c r="G29" s="544"/>
      <c r="H29" s="553"/>
      <c r="I29" s="553"/>
      <c r="J29" s="553"/>
      <c r="L29" s="732"/>
      <c r="M29" s="1"/>
      <c r="N29" s="1"/>
      <c r="O29" s="1"/>
      <c r="P29" s="733"/>
    </row>
    <row r="30" spans="2:16" ht="15.75" thickBot="1">
      <c r="B30" s="565" t="s">
        <v>165</v>
      </c>
      <c r="C30" s="558"/>
      <c r="D30" s="554"/>
      <c r="E30" s="555"/>
      <c r="F30" s="555" t="s">
        <v>300</v>
      </c>
      <c r="G30" s="556"/>
      <c r="H30" s="555"/>
      <c r="I30" s="555" t="s">
        <v>141</v>
      </c>
      <c r="J30" s="555" t="s">
        <v>162</v>
      </c>
      <c r="L30" s="732"/>
      <c r="M30" s="1"/>
      <c r="N30" s="1"/>
      <c r="O30" s="1"/>
      <c r="P30" s="733"/>
    </row>
    <row r="31" spans="2:16">
      <c r="B31" s="563" t="s">
        <v>68</v>
      </c>
      <c r="C31" s="557"/>
      <c r="D31" s="549"/>
      <c r="E31" s="550"/>
      <c r="F31" s="550" t="s">
        <v>248</v>
      </c>
      <c r="G31" s="551"/>
      <c r="H31" s="550"/>
      <c r="I31" s="550" t="s">
        <v>200</v>
      </c>
      <c r="J31" s="550" t="s">
        <v>299</v>
      </c>
      <c r="L31" s="732"/>
      <c r="M31" s="1"/>
      <c r="N31" s="1"/>
      <c r="O31" s="1"/>
      <c r="P31" s="733"/>
    </row>
    <row r="32" spans="2:16" ht="15.75" thickBot="1">
      <c r="B32" s="564">
        <v>41623</v>
      </c>
      <c r="C32" s="548"/>
      <c r="D32" s="552"/>
      <c r="E32" s="553"/>
      <c r="F32" s="553"/>
      <c r="G32" s="544"/>
      <c r="H32" s="553"/>
      <c r="I32" s="553"/>
      <c r="J32" s="553"/>
      <c r="L32" s="593"/>
      <c r="M32" s="594"/>
      <c r="N32" s="594"/>
      <c r="O32" s="594"/>
      <c r="P32" s="595"/>
    </row>
    <row r="33" spans="2:10" ht="15.75" thickBot="1">
      <c r="B33" s="565" t="s">
        <v>165</v>
      </c>
      <c r="C33" s="558"/>
      <c r="D33" s="554"/>
      <c r="E33" s="555" t="s">
        <v>194</v>
      </c>
      <c r="F33" s="555"/>
      <c r="G33" s="556"/>
      <c r="H33" s="555" t="s">
        <v>301</v>
      </c>
      <c r="I33" s="555"/>
      <c r="J33" s="555"/>
    </row>
    <row r="34" spans="2:10">
      <c r="B34" s="563" t="s">
        <v>68</v>
      </c>
      <c r="C34" s="557"/>
      <c r="D34" s="549"/>
      <c r="E34" s="550"/>
      <c r="F34" s="550"/>
      <c r="G34" s="551"/>
      <c r="H34" s="550"/>
      <c r="I34" s="550"/>
      <c r="J34" s="550"/>
    </row>
    <row r="35" spans="2:10">
      <c r="B35" s="564">
        <v>41630</v>
      </c>
      <c r="C35" s="548"/>
      <c r="D35" s="552"/>
      <c r="E35" s="553"/>
      <c r="F35" s="553"/>
      <c r="G35" s="544"/>
      <c r="H35" s="553"/>
      <c r="I35" s="553"/>
      <c r="J35" s="553"/>
    </row>
    <row r="36" spans="2:10" ht="15.75" thickBot="1">
      <c r="B36" s="565" t="s">
        <v>165</v>
      </c>
      <c r="C36" s="558"/>
      <c r="D36" s="554"/>
      <c r="E36" s="555"/>
      <c r="F36" s="555"/>
      <c r="G36" s="556"/>
      <c r="H36" s="555"/>
      <c r="I36" s="555" t="s">
        <v>196</v>
      </c>
      <c r="J36" s="555" t="s">
        <v>195</v>
      </c>
    </row>
  </sheetData>
  <mergeCells count="4">
    <mergeCell ref="F2:H2"/>
    <mergeCell ref="D2:E2"/>
    <mergeCell ref="B2:B3"/>
    <mergeCell ref="B1:J1"/>
  </mergeCells>
  <pageMargins left="0" right="0" top="0" bottom="0" header="0.31496062992125984" footer="0.31496062992125984"/>
  <pageSetup paperSize="9" orientation="landscape" horizontalDpi="0" verticalDpi="0" r:id="rId1"/>
  <drawing r:id="rId2"/>
  <legacyDrawing r:id="rId3"/>
  <oleObjects>
    <oleObject progId="AcroExch.Document.7" shapeId="1025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B2:H15"/>
  <sheetViews>
    <sheetView showGridLines="0" workbookViewId="0">
      <selection activeCell="K12" sqref="K12"/>
    </sheetView>
  </sheetViews>
  <sheetFormatPr defaultRowHeight="15"/>
  <cols>
    <col min="1" max="1" width="5" customWidth="1"/>
    <col min="2" max="2" width="21.42578125" customWidth="1"/>
    <col min="3" max="8" width="15" customWidth="1"/>
    <col min="9" max="10" width="13" customWidth="1"/>
  </cols>
  <sheetData>
    <row r="2" spans="2:8" ht="15.75" thickBot="1"/>
    <row r="3" spans="2:8" ht="46.5">
      <c r="B3" s="1161" t="s">
        <v>322</v>
      </c>
      <c r="C3" s="1162"/>
      <c r="D3" s="1162"/>
      <c r="E3" s="1162"/>
      <c r="F3" s="1162"/>
      <c r="G3" s="1162"/>
      <c r="H3" s="1163"/>
    </row>
    <row r="4" spans="2:8" ht="15.75" thickBot="1">
      <c r="B4" s="799"/>
      <c r="C4" s="130"/>
      <c r="D4" s="130"/>
      <c r="E4" s="130"/>
      <c r="F4" s="130"/>
      <c r="G4" s="130"/>
      <c r="H4" s="131"/>
    </row>
    <row r="5" spans="2:8" ht="23.25" customHeight="1">
      <c r="B5" s="1159" t="s">
        <v>0</v>
      </c>
      <c r="C5" s="572" t="s">
        <v>314</v>
      </c>
      <c r="D5" s="574" t="s">
        <v>314</v>
      </c>
      <c r="E5" s="576" t="s">
        <v>136</v>
      </c>
      <c r="F5" s="580" t="s">
        <v>136</v>
      </c>
      <c r="G5" s="575" t="s">
        <v>93</v>
      </c>
      <c r="H5" s="573" t="s">
        <v>319</v>
      </c>
    </row>
    <row r="6" spans="2:8" ht="24" customHeight="1" thickBot="1">
      <c r="B6" s="1160"/>
      <c r="C6" s="587">
        <v>2007</v>
      </c>
      <c r="D6" s="588" t="s">
        <v>315</v>
      </c>
      <c r="E6" s="589" t="s">
        <v>316</v>
      </c>
      <c r="F6" s="590" t="s">
        <v>317</v>
      </c>
      <c r="G6" s="591" t="s">
        <v>318</v>
      </c>
      <c r="H6" s="592" t="s">
        <v>320</v>
      </c>
    </row>
    <row r="7" spans="2:8" ht="24" customHeight="1" thickBot="1">
      <c r="B7" s="1171" t="s">
        <v>308</v>
      </c>
      <c r="C7" s="806" t="s">
        <v>337</v>
      </c>
      <c r="D7" s="808" t="s">
        <v>338</v>
      </c>
      <c r="E7" s="810" t="s">
        <v>321</v>
      </c>
      <c r="F7" s="809" t="s">
        <v>339</v>
      </c>
      <c r="G7" s="862" t="s">
        <v>340</v>
      </c>
      <c r="H7" s="807" t="s">
        <v>341</v>
      </c>
    </row>
    <row r="8" spans="2:8" ht="31.5" customHeight="1">
      <c r="B8" s="1172"/>
      <c r="C8" s="1169"/>
      <c r="D8" s="1167"/>
      <c r="E8" s="1167"/>
      <c r="F8" s="1167"/>
      <c r="G8" s="568"/>
      <c r="H8" s="568"/>
    </row>
    <row r="9" spans="2:8" ht="19.5" customHeight="1" thickBot="1">
      <c r="B9" s="1173"/>
      <c r="C9" s="1170"/>
      <c r="D9" s="1168"/>
      <c r="E9" s="1168"/>
      <c r="F9" s="1168"/>
      <c r="G9" s="805"/>
      <c r="H9" s="805"/>
    </row>
    <row r="10" spans="2:8" ht="46.5" customHeight="1" thickTop="1">
      <c r="B10" s="585" t="s">
        <v>309</v>
      </c>
      <c r="C10" s="800"/>
      <c r="D10" s="801">
        <v>15</v>
      </c>
      <c r="E10" s="802">
        <v>15</v>
      </c>
      <c r="F10" s="803"/>
      <c r="G10" s="804"/>
      <c r="H10" s="803"/>
    </row>
    <row r="11" spans="2:8" ht="46.5" customHeight="1">
      <c r="B11" s="586" t="s">
        <v>310</v>
      </c>
      <c r="C11" s="569"/>
      <c r="D11" s="570"/>
      <c r="E11" s="571"/>
      <c r="F11" s="581">
        <v>16.3</v>
      </c>
      <c r="G11" s="582">
        <v>16.3</v>
      </c>
      <c r="H11" s="584"/>
    </row>
    <row r="12" spans="2:8" ht="46.5" customHeight="1">
      <c r="B12" s="586" t="s">
        <v>311</v>
      </c>
      <c r="C12" s="569"/>
      <c r="D12" s="570"/>
      <c r="E12" s="571"/>
      <c r="F12" s="570"/>
      <c r="G12" s="571"/>
      <c r="H12" s="583">
        <v>16</v>
      </c>
    </row>
    <row r="13" spans="2:8" ht="46.5" customHeight="1">
      <c r="B13" s="586" t="s">
        <v>312</v>
      </c>
      <c r="C13" s="577">
        <v>15</v>
      </c>
      <c r="D13" s="578">
        <v>15</v>
      </c>
      <c r="E13" s="579">
        <v>15</v>
      </c>
      <c r="F13" s="581">
        <v>16</v>
      </c>
      <c r="G13" s="571"/>
      <c r="H13" s="570"/>
    </row>
    <row r="14" spans="2:8" ht="46.5" customHeight="1" thickBot="1">
      <c r="B14" s="596" t="s">
        <v>313</v>
      </c>
      <c r="C14" s="597"/>
      <c r="D14" s="598"/>
      <c r="E14" s="599"/>
      <c r="F14" s="598"/>
      <c r="G14" s="600">
        <v>16.3</v>
      </c>
      <c r="H14" s="601">
        <v>16</v>
      </c>
    </row>
    <row r="15" spans="2:8" ht="33.75" customHeight="1" thickBot="1">
      <c r="B15" s="1164" t="s">
        <v>323</v>
      </c>
      <c r="C15" s="1165"/>
      <c r="D15" s="1165"/>
      <c r="E15" s="1165"/>
      <c r="F15" s="1165"/>
      <c r="G15" s="1165"/>
      <c r="H15" s="1166"/>
    </row>
  </sheetData>
  <mergeCells count="8">
    <mergeCell ref="B5:B6"/>
    <mergeCell ref="B3:H3"/>
    <mergeCell ref="B15:H15"/>
    <mergeCell ref="F8:F9"/>
    <mergeCell ref="E8:E9"/>
    <mergeCell ref="D8:D9"/>
    <mergeCell ref="C8:C9"/>
    <mergeCell ref="B7:B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E72"/>
  <sheetViews>
    <sheetView showGridLines="0" workbookViewId="0">
      <selection activeCell="BA16" sqref="BA16"/>
    </sheetView>
  </sheetViews>
  <sheetFormatPr defaultRowHeight="15"/>
  <cols>
    <col min="1" max="1" width="7.140625" customWidth="1"/>
    <col min="2" max="3" width="4.140625" customWidth="1"/>
    <col min="4" max="4" width="10.7109375" customWidth="1"/>
    <col min="5" max="5" width="10.85546875" customWidth="1"/>
    <col min="6" max="21" width="2.5703125" customWidth="1"/>
    <col min="22" max="33" width="0.85546875" customWidth="1"/>
    <col min="34" max="44" width="0.5703125" customWidth="1"/>
    <col min="45" max="45" width="3.140625" customWidth="1"/>
    <col min="46" max="48" width="2.28515625" customWidth="1"/>
    <col min="49" max="49" width="13.28515625" customWidth="1"/>
    <col min="50" max="50" width="4" customWidth="1"/>
    <col min="51" max="51" width="3.140625" customWidth="1"/>
  </cols>
  <sheetData>
    <row r="1" spans="1:57" ht="15.75" thickBot="1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  <c r="AH1" s="428"/>
      <c r="AI1" s="428"/>
      <c r="AJ1" s="428"/>
      <c r="AK1" s="428"/>
      <c r="AL1" s="428"/>
      <c r="AM1" s="428"/>
      <c r="AN1" s="428"/>
      <c r="AO1" s="428"/>
      <c r="AP1" s="428"/>
      <c r="AQ1" s="428"/>
      <c r="AR1" s="428"/>
      <c r="AS1" s="428"/>
      <c r="AT1" s="428"/>
      <c r="AU1" s="428"/>
      <c r="AV1" s="428"/>
      <c r="AW1" s="428"/>
      <c r="AX1" s="428"/>
      <c r="AY1" s="428"/>
      <c r="AZ1" s="428"/>
      <c r="BA1" s="428"/>
    </row>
    <row r="2" spans="1:57" ht="15.75" thickBot="1">
      <c r="A2" s="428"/>
      <c r="B2" s="428"/>
      <c r="C2" s="428"/>
      <c r="D2" s="428"/>
      <c r="E2" s="428"/>
      <c r="F2" s="911" t="s">
        <v>4</v>
      </c>
      <c r="G2" s="912"/>
      <c r="H2" s="912"/>
      <c r="I2" s="912"/>
      <c r="J2" s="912"/>
      <c r="K2" s="912"/>
      <c r="L2" s="912"/>
      <c r="M2" s="912"/>
      <c r="N2" s="912"/>
      <c r="O2" s="912"/>
      <c r="P2" s="912"/>
      <c r="Q2" s="912"/>
      <c r="R2" s="912"/>
      <c r="S2" s="912"/>
      <c r="T2" s="912"/>
      <c r="U2" s="912"/>
      <c r="V2" s="912"/>
      <c r="W2" s="912"/>
      <c r="X2" s="912"/>
      <c r="Y2" s="912"/>
      <c r="Z2" s="912"/>
      <c r="AA2" s="912"/>
      <c r="AB2" s="912"/>
      <c r="AC2" s="912"/>
      <c r="AD2" s="912"/>
      <c r="AE2" s="912"/>
      <c r="AF2" s="912"/>
      <c r="AG2" s="913"/>
      <c r="AH2" s="882" t="s">
        <v>129</v>
      </c>
      <c r="AI2" s="883"/>
      <c r="AJ2" s="883"/>
      <c r="AK2" s="883"/>
      <c r="AL2" s="883"/>
      <c r="AM2" s="883"/>
      <c r="AN2" s="883"/>
      <c r="AO2" s="884"/>
      <c r="AP2" s="428"/>
      <c r="AQ2" s="428"/>
      <c r="AR2" s="428"/>
      <c r="AS2" s="428"/>
      <c r="AT2" s="428"/>
      <c r="AU2" s="428"/>
      <c r="AV2" s="428"/>
      <c r="AW2" s="428"/>
      <c r="AX2" s="428"/>
      <c r="AY2" s="428"/>
      <c r="AZ2" s="428"/>
      <c r="BA2" s="428"/>
    </row>
    <row r="3" spans="1:57" ht="15" customHeight="1">
      <c r="A3" s="428"/>
      <c r="B3" s="428"/>
      <c r="C3" s="737"/>
      <c r="D3" s="7"/>
      <c r="E3" s="8"/>
      <c r="F3" s="922" t="s">
        <v>258</v>
      </c>
      <c r="G3" s="894">
        <v>41539</v>
      </c>
      <c r="H3" s="897" t="s">
        <v>141</v>
      </c>
      <c r="I3" s="894">
        <v>41546</v>
      </c>
      <c r="J3" s="908" t="s">
        <v>161</v>
      </c>
      <c r="K3" s="894">
        <v>41553</v>
      </c>
      <c r="L3" s="897" t="s">
        <v>166</v>
      </c>
      <c r="M3" s="894">
        <v>41560</v>
      </c>
      <c r="N3" s="897" t="s">
        <v>201</v>
      </c>
      <c r="O3" s="894">
        <v>41567</v>
      </c>
      <c r="P3" s="897" t="s">
        <v>185</v>
      </c>
      <c r="Q3" s="894">
        <v>41574</v>
      </c>
      <c r="R3" s="897" t="s">
        <v>200</v>
      </c>
      <c r="S3" s="894">
        <v>41581</v>
      </c>
      <c r="T3" s="897"/>
      <c r="U3" s="894"/>
      <c r="V3" s="888"/>
      <c r="W3" s="891"/>
      <c r="X3" s="888"/>
      <c r="Y3" s="891"/>
      <c r="Z3" s="888"/>
      <c r="AA3" s="891"/>
      <c r="AB3" s="888"/>
      <c r="AC3" s="891"/>
      <c r="AD3" s="888"/>
      <c r="AE3" s="891"/>
      <c r="AF3" s="888"/>
      <c r="AG3" s="891"/>
      <c r="AH3" s="885"/>
      <c r="AI3" s="879"/>
      <c r="AJ3" s="885"/>
      <c r="AK3" s="879"/>
      <c r="AL3" s="885"/>
      <c r="AM3" s="879"/>
      <c r="AN3" s="885"/>
      <c r="AO3" s="879"/>
      <c r="AP3" s="428"/>
      <c r="AQ3" s="428"/>
      <c r="AR3" s="428"/>
      <c r="AS3" s="428"/>
      <c r="AT3" s="428"/>
      <c r="AU3" s="428"/>
      <c r="AV3" s="428"/>
      <c r="AW3" s="428"/>
      <c r="AX3" s="428"/>
      <c r="AY3" s="428"/>
      <c r="AZ3" s="428"/>
      <c r="BA3" s="428"/>
    </row>
    <row r="4" spans="1:57" ht="21.75" thickBot="1">
      <c r="A4" s="428"/>
      <c r="B4" s="428"/>
      <c r="C4" s="737"/>
      <c r="D4" s="904" t="s">
        <v>134</v>
      </c>
      <c r="E4" s="905"/>
      <c r="F4" s="923"/>
      <c r="G4" s="895"/>
      <c r="H4" s="898"/>
      <c r="I4" s="895"/>
      <c r="J4" s="909"/>
      <c r="K4" s="895"/>
      <c r="L4" s="898"/>
      <c r="M4" s="895"/>
      <c r="N4" s="898"/>
      <c r="O4" s="895"/>
      <c r="P4" s="898"/>
      <c r="Q4" s="895"/>
      <c r="R4" s="898"/>
      <c r="S4" s="895"/>
      <c r="T4" s="898"/>
      <c r="U4" s="895"/>
      <c r="V4" s="889"/>
      <c r="W4" s="892"/>
      <c r="X4" s="889"/>
      <c r="Y4" s="892"/>
      <c r="Z4" s="889"/>
      <c r="AA4" s="892"/>
      <c r="AB4" s="889"/>
      <c r="AC4" s="892"/>
      <c r="AD4" s="889"/>
      <c r="AE4" s="892"/>
      <c r="AF4" s="889"/>
      <c r="AG4" s="892"/>
      <c r="AH4" s="886"/>
      <c r="AI4" s="880"/>
      <c r="AJ4" s="886"/>
      <c r="AK4" s="880"/>
      <c r="AL4" s="886"/>
      <c r="AM4" s="880"/>
      <c r="AN4" s="886"/>
      <c r="AO4" s="880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</row>
    <row r="5" spans="1:57" ht="15.75">
      <c r="A5" s="428"/>
      <c r="B5" s="9"/>
      <c r="C5" s="10"/>
      <c r="D5" s="906" t="s">
        <v>135</v>
      </c>
      <c r="E5" s="907"/>
      <c r="F5" s="923"/>
      <c r="G5" s="895"/>
      <c r="H5" s="898"/>
      <c r="I5" s="895"/>
      <c r="J5" s="909"/>
      <c r="K5" s="895"/>
      <c r="L5" s="898"/>
      <c r="M5" s="895"/>
      <c r="N5" s="898"/>
      <c r="O5" s="895"/>
      <c r="P5" s="898"/>
      <c r="Q5" s="895"/>
      <c r="R5" s="898"/>
      <c r="S5" s="895"/>
      <c r="T5" s="898"/>
      <c r="U5" s="895"/>
      <c r="V5" s="889"/>
      <c r="W5" s="892"/>
      <c r="X5" s="889"/>
      <c r="Y5" s="892"/>
      <c r="Z5" s="889"/>
      <c r="AA5" s="892"/>
      <c r="AB5" s="889"/>
      <c r="AC5" s="892"/>
      <c r="AD5" s="889"/>
      <c r="AE5" s="892"/>
      <c r="AF5" s="889"/>
      <c r="AG5" s="892"/>
      <c r="AH5" s="886"/>
      <c r="AI5" s="880"/>
      <c r="AJ5" s="886"/>
      <c r="AK5" s="880"/>
      <c r="AL5" s="886"/>
      <c r="AM5" s="880"/>
      <c r="AN5" s="886"/>
      <c r="AO5" s="880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E5" s="460" t="s">
        <v>263</v>
      </c>
    </row>
    <row r="6" spans="1:57" ht="15.75" thickBot="1">
      <c r="A6" s="428"/>
      <c r="B6" s="900" t="s">
        <v>13</v>
      </c>
      <c r="C6" s="901"/>
      <c r="D6" s="3"/>
      <c r="E6" s="11"/>
      <c r="F6" s="924"/>
      <c r="G6" s="896"/>
      <c r="H6" s="899"/>
      <c r="I6" s="896"/>
      <c r="J6" s="910"/>
      <c r="K6" s="896"/>
      <c r="L6" s="899"/>
      <c r="M6" s="896"/>
      <c r="N6" s="899"/>
      <c r="O6" s="896"/>
      <c r="P6" s="899"/>
      <c r="Q6" s="896"/>
      <c r="R6" s="899"/>
      <c r="S6" s="896"/>
      <c r="T6" s="899"/>
      <c r="U6" s="896"/>
      <c r="V6" s="890"/>
      <c r="W6" s="893"/>
      <c r="X6" s="890"/>
      <c r="Y6" s="893"/>
      <c r="Z6" s="890"/>
      <c r="AA6" s="893"/>
      <c r="AB6" s="890"/>
      <c r="AC6" s="893"/>
      <c r="AD6" s="890"/>
      <c r="AE6" s="893"/>
      <c r="AF6" s="890"/>
      <c r="AG6" s="893"/>
      <c r="AH6" s="887"/>
      <c r="AI6" s="881"/>
      <c r="AJ6" s="887"/>
      <c r="AK6" s="881"/>
      <c r="AL6" s="887"/>
      <c r="AM6" s="881"/>
      <c r="AN6" s="887"/>
      <c r="AO6" s="881"/>
      <c r="AP6" s="428"/>
      <c r="AQ6" s="428"/>
      <c r="AR6" s="428"/>
      <c r="AS6" s="428"/>
      <c r="AT6" s="428"/>
      <c r="AU6" s="428"/>
      <c r="AV6" s="428"/>
      <c r="AW6" s="914" t="s">
        <v>11</v>
      </c>
      <c r="AX6" s="914"/>
      <c r="AY6" s="428"/>
      <c r="AZ6" s="428"/>
      <c r="BA6" s="428"/>
      <c r="BE6" s="460" t="s">
        <v>271</v>
      </c>
    </row>
    <row r="7" spans="1:57" ht="15.75" thickBot="1">
      <c r="A7" s="428"/>
      <c r="B7" s="902"/>
      <c r="C7" s="903"/>
      <c r="D7" s="14"/>
      <c r="E7" s="15"/>
      <c r="F7" s="240">
        <v>4</v>
      </c>
      <c r="G7" s="241">
        <v>0</v>
      </c>
      <c r="H7" s="242">
        <v>0</v>
      </c>
      <c r="I7" s="243">
        <v>7</v>
      </c>
      <c r="J7" s="242">
        <v>0</v>
      </c>
      <c r="K7" s="341">
        <v>10</v>
      </c>
      <c r="L7" s="240">
        <v>1</v>
      </c>
      <c r="M7" s="241">
        <v>4</v>
      </c>
      <c r="N7" s="242">
        <v>2</v>
      </c>
      <c r="O7" s="243">
        <v>3</v>
      </c>
      <c r="P7" s="240">
        <v>0</v>
      </c>
      <c r="Q7" s="241">
        <v>8</v>
      </c>
      <c r="R7" s="242">
        <v>0</v>
      </c>
      <c r="S7" s="243">
        <v>4</v>
      </c>
      <c r="T7" s="240"/>
      <c r="U7" s="241"/>
      <c r="V7" s="244"/>
      <c r="W7" s="245"/>
      <c r="X7" s="244"/>
      <c r="Y7" s="245"/>
      <c r="Z7" s="244"/>
      <c r="AA7" s="245"/>
      <c r="AB7" s="244"/>
      <c r="AC7" s="245"/>
      <c r="AD7" s="244"/>
      <c r="AE7" s="245"/>
      <c r="AF7" s="244"/>
      <c r="AG7" s="245"/>
      <c r="AH7" s="244"/>
      <c r="AI7" s="245"/>
      <c r="AJ7" s="244"/>
      <c r="AK7" s="245"/>
      <c r="AL7" s="244"/>
      <c r="AM7" s="245"/>
      <c r="AN7" s="244"/>
      <c r="AO7" s="245"/>
      <c r="AP7" s="428"/>
      <c r="AQ7" s="734">
        <f>F7+H7+J7+L7+N7+P7+R7+T7+V7+X7+Z7+AB7+AD7+AF7</f>
        <v>7</v>
      </c>
      <c r="AR7" s="734">
        <f>G7+I7+K7+M7+O7+Q7+S7+U7+W7+Y7+AA7+AC7+AE7+AG7</f>
        <v>36</v>
      </c>
      <c r="AS7" s="428"/>
      <c r="AT7" s="428"/>
      <c r="AU7" s="428"/>
      <c r="AV7" s="428"/>
      <c r="AW7" s="822" t="s">
        <v>356</v>
      </c>
      <c r="AX7" s="825">
        <v>5</v>
      </c>
      <c r="AY7" s="428"/>
      <c r="AZ7" s="428"/>
      <c r="BA7" s="428"/>
      <c r="BE7" s="460" t="s">
        <v>264</v>
      </c>
    </row>
    <row r="8" spans="1:57" ht="15.75" thickBot="1">
      <c r="A8" s="428"/>
      <c r="B8" s="35" t="s">
        <v>14</v>
      </c>
      <c r="C8" s="20" t="s">
        <v>15</v>
      </c>
      <c r="D8" s="21" t="s">
        <v>16</v>
      </c>
      <c r="E8" s="22"/>
      <c r="F8" s="236" t="s">
        <v>14</v>
      </c>
      <c r="G8" s="237" t="s">
        <v>15</v>
      </c>
      <c r="H8" s="238" t="s">
        <v>14</v>
      </c>
      <c r="I8" s="239" t="s">
        <v>15</v>
      </c>
      <c r="J8" s="238" t="s">
        <v>14</v>
      </c>
      <c r="K8" s="239" t="s">
        <v>15</v>
      </c>
      <c r="L8" s="238" t="s">
        <v>14</v>
      </c>
      <c r="M8" s="239" t="s">
        <v>15</v>
      </c>
      <c r="N8" s="238" t="s">
        <v>14</v>
      </c>
      <c r="O8" s="239" t="s">
        <v>15</v>
      </c>
      <c r="P8" s="238" t="s">
        <v>14</v>
      </c>
      <c r="Q8" s="239" t="s">
        <v>15</v>
      </c>
      <c r="R8" s="238" t="s">
        <v>14</v>
      </c>
      <c r="S8" s="239" t="s">
        <v>15</v>
      </c>
      <c r="T8" s="238" t="s">
        <v>14</v>
      </c>
      <c r="U8" s="239" t="s">
        <v>15</v>
      </c>
      <c r="V8" s="236" t="s">
        <v>14</v>
      </c>
      <c r="W8" s="237" t="s">
        <v>15</v>
      </c>
      <c r="X8" s="236" t="s">
        <v>14</v>
      </c>
      <c r="Y8" s="237" t="s">
        <v>15</v>
      </c>
      <c r="Z8" s="236" t="s">
        <v>14</v>
      </c>
      <c r="AA8" s="237" t="s">
        <v>15</v>
      </c>
      <c r="AB8" s="236" t="s">
        <v>14</v>
      </c>
      <c r="AC8" s="237" t="s">
        <v>15</v>
      </c>
      <c r="AD8" s="236" t="s">
        <v>14</v>
      </c>
      <c r="AE8" s="237" t="s">
        <v>15</v>
      </c>
      <c r="AF8" s="236" t="s">
        <v>14</v>
      </c>
      <c r="AG8" s="237" t="s">
        <v>15</v>
      </c>
      <c r="AH8" s="236" t="s">
        <v>14</v>
      </c>
      <c r="AI8" s="237" t="s">
        <v>15</v>
      </c>
      <c r="AJ8" s="236" t="s">
        <v>14</v>
      </c>
      <c r="AK8" s="237" t="s">
        <v>15</v>
      </c>
      <c r="AL8" s="236" t="s">
        <v>14</v>
      </c>
      <c r="AM8" s="237" t="s">
        <v>15</v>
      </c>
      <c r="AN8" s="236" t="s">
        <v>14</v>
      </c>
      <c r="AO8" s="237" t="s">
        <v>15</v>
      </c>
      <c r="AP8" s="428"/>
      <c r="AQ8" s="428"/>
      <c r="AR8" s="428"/>
      <c r="AS8" s="428"/>
      <c r="AT8" s="428"/>
      <c r="AU8" s="428"/>
      <c r="AV8" s="428"/>
      <c r="AW8" s="822" t="s">
        <v>357</v>
      </c>
      <c r="AX8" s="825">
        <v>2</v>
      </c>
      <c r="AY8" s="428"/>
      <c r="AZ8" s="428"/>
      <c r="BA8" s="428"/>
      <c r="BE8" s="461" t="s">
        <v>262</v>
      </c>
    </row>
    <row r="9" spans="1:57" ht="14.25" customHeight="1" thickBot="1">
      <c r="A9" s="431">
        <v>1</v>
      </c>
      <c r="B9" s="59">
        <f t="shared" ref="B9:B26" si="0">AP9</f>
        <v>0</v>
      </c>
      <c r="C9" s="36"/>
      <c r="D9" s="649" t="s">
        <v>22</v>
      </c>
      <c r="E9" s="650" t="s">
        <v>23</v>
      </c>
      <c r="F9" s="135"/>
      <c r="G9" s="136"/>
      <c r="H9" s="137"/>
      <c r="I9" s="146"/>
      <c r="J9" s="137"/>
      <c r="K9" s="146"/>
      <c r="L9" s="137"/>
      <c r="M9" s="146"/>
      <c r="N9" s="138"/>
      <c r="O9" s="139"/>
      <c r="P9" s="138"/>
      <c r="Q9" s="139"/>
      <c r="R9" s="138"/>
      <c r="S9" s="139"/>
      <c r="T9" s="138"/>
      <c r="U9" s="139"/>
      <c r="V9" s="138"/>
      <c r="W9" s="139"/>
      <c r="X9" s="138"/>
      <c r="Y9" s="139"/>
      <c r="Z9" s="138"/>
      <c r="AA9" s="139"/>
      <c r="AB9" s="138"/>
      <c r="AC9" s="139"/>
      <c r="AD9" s="138"/>
      <c r="AE9" s="139"/>
      <c r="AF9" s="138"/>
      <c r="AG9" s="139"/>
      <c r="AH9" s="138"/>
      <c r="AI9" s="139"/>
      <c r="AJ9" s="138"/>
      <c r="AK9" s="139"/>
      <c r="AL9" s="138"/>
      <c r="AM9" s="139"/>
      <c r="AN9" s="138"/>
      <c r="AO9" s="139"/>
      <c r="AP9" s="737">
        <f>SUM(F9:AM9)</f>
        <v>0</v>
      </c>
      <c r="AQ9" s="428">
        <f t="shared" ref="AQ9:AQ26" si="1">SUM(G9:AN9)</f>
        <v>0</v>
      </c>
      <c r="AR9" s="428"/>
      <c r="AS9" s="428"/>
      <c r="AT9" s="32"/>
      <c r="AU9" s="832" t="s">
        <v>21</v>
      </c>
      <c r="AV9" s="735"/>
      <c r="AW9" s="822"/>
      <c r="AX9" s="825"/>
      <c r="AY9" s="428"/>
      <c r="AZ9" s="428"/>
      <c r="BA9" s="428"/>
      <c r="BE9" s="465" t="s">
        <v>275</v>
      </c>
    </row>
    <row r="10" spans="1:57" ht="14.25" customHeight="1" thickBot="1">
      <c r="A10" s="431">
        <v>2</v>
      </c>
      <c r="B10" s="49">
        <f t="shared" si="0"/>
        <v>0</v>
      </c>
      <c r="C10" s="37"/>
      <c r="D10" s="651" t="s">
        <v>206</v>
      </c>
      <c r="E10" s="652" t="s">
        <v>207</v>
      </c>
      <c r="F10" s="140"/>
      <c r="G10" s="141"/>
      <c r="H10" s="142"/>
      <c r="I10" s="141"/>
      <c r="J10" s="142"/>
      <c r="K10" s="141"/>
      <c r="L10" s="142"/>
      <c r="M10" s="141"/>
      <c r="N10" s="143"/>
      <c r="O10" s="144"/>
      <c r="P10" s="143"/>
      <c r="Q10" s="144"/>
      <c r="R10" s="143"/>
      <c r="S10" s="144"/>
      <c r="T10" s="143"/>
      <c r="U10" s="144"/>
      <c r="V10" s="143"/>
      <c r="W10" s="144"/>
      <c r="X10" s="143"/>
      <c r="Y10" s="144"/>
      <c r="Z10" s="143"/>
      <c r="AA10" s="144"/>
      <c r="AB10" s="143"/>
      <c r="AC10" s="144"/>
      <c r="AD10" s="143"/>
      <c r="AE10" s="144"/>
      <c r="AF10" s="143"/>
      <c r="AG10" s="144"/>
      <c r="AH10" s="143"/>
      <c r="AI10" s="144"/>
      <c r="AJ10" s="143"/>
      <c r="AK10" s="144"/>
      <c r="AL10" s="143"/>
      <c r="AM10" s="144"/>
      <c r="AN10" s="143"/>
      <c r="AO10" s="144"/>
      <c r="AP10" s="737">
        <f t="shared" ref="AP10:AP26" si="2">SUM(F10:AM10)</f>
        <v>0</v>
      </c>
      <c r="AQ10" s="428">
        <f t="shared" si="1"/>
        <v>0</v>
      </c>
      <c r="AR10" s="428"/>
      <c r="AS10" s="428"/>
      <c r="AT10" s="428"/>
      <c r="AU10" s="832"/>
      <c r="AV10" s="428"/>
      <c r="AW10" s="822"/>
      <c r="AX10" s="825"/>
      <c r="AY10" s="428"/>
      <c r="AZ10" s="428"/>
      <c r="BA10" s="428"/>
      <c r="BE10" s="461" t="s">
        <v>276</v>
      </c>
    </row>
    <row r="11" spans="1:57" ht="14.25" customHeight="1" thickBot="1">
      <c r="A11" s="431">
        <v>3</v>
      </c>
      <c r="B11" s="49">
        <f t="shared" si="0"/>
        <v>0</v>
      </c>
      <c r="C11" s="37"/>
      <c r="D11" s="651" t="s">
        <v>111</v>
      </c>
      <c r="E11" s="652" t="s">
        <v>112</v>
      </c>
      <c r="F11" s="140"/>
      <c r="G11" s="141"/>
      <c r="H11" s="142"/>
      <c r="I11" s="141"/>
      <c r="J11" s="142"/>
      <c r="K11" s="141"/>
      <c r="L11" s="142"/>
      <c r="M11" s="141"/>
      <c r="N11" s="143"/>
      <c r="O11" s="144"/>
      <c r="P11" s="143"/>
      <c r="Q11" s="144"/>
      <c r="R11" s="143"/>
      <c r="S11" s="144"/>
      <c r="T11" s="143"/>
      <c r="U11" s="144"/>
      <c r="V11" s="143"/>
      <c r="W11" s="144"/>
      <c r="X11" s="143"/>
      <c r="Y11" s="144"/>
      <c r="Z11" s="143"/>
      <c r="AA11" s="144"/>
      <c r="AB11" s="143"/>
      <c r="AC11" s="144"/>
      <c r="AD11" s="143"/>
      <c r="AE11" s="144"/>
      <c r="AF11" s="143"/>
      <c r="AG11" s="144"/>
      <c r="AH11" s="143"/>
      <c r="AI11" s="144"/>
      <c r="AJ11" s="143"/>
      <c r="AK11" s="144"/>
      <c r="AL11" s="143"/>
      <c r="AM11" s="144"/>
      <c r="AN11" s="143"/>
      <c r="AO11" s="144"/>
      <c r="AP11" s="737">
        <f t="shared" si="2"/>
        <v>0</v>
      </c>
      <c r="AQ11" s="428">
        <f t="shared" si="1"/>
        <v>0</v>
      </c>
      <c r="AR11" s="428"/>
      <c r="AS11" s="428"/>
      <c r="AT11" s="33"/>
      <c r="AU11" s="832" t="s">
        <v>20</v>
      </c>
      <c r="AV11" s="428"/>
      <c r="AW11" s="822"/>
      <c r="AX11" s="825"/>
      <c r="AY11" s="428"/>
      <c r="AZ11" s="428"/>
      <c r="BA11" s="428"/>
    </row>
    <row r="12" spans="1:57" ht="14.25" customHeight="1" thickBot="1">
      <c r="A12" s="431">
        <v>4</v>
      </c>
      <c r="B12" s="49">
        <f t="shared" si="0"/>
        <v>0</v>
      </c>
      <c r="C12" s="37"/>
      <c r="D12" s="651" t="s">
        <v>111</v>
      </c>
      <c r="E12" s="652" t="s">
        <v>113</v>
      </c>
      <c r="F12" s="140"/>
      <c r="G12" s="141"/>
      <c r="H12" s="142"/>
      <c r="I12" s="141"/>
      <c r="J12" s="142"/>
      <c r="K12" s="141"/>
      <c r="L12" s="142"/>
      <c r="M12" s="141"/>
      <c r="N12" s="143"/>
      <c r="O12" s="144"/>
      <c r="P12" s="143"/>
      <c r="Q12" s="144"/>
      <c r="R12" s="143"/>
      <c r="S12" s="144"/>
      <c r="T12" s="143"/>
      <c r="U12" s="144"/>
      <c r="V12" s="143"/>
      <c r="W12" s="144"/>
      <c r="X12" s="143"/>
      <c r="Y12" s="144"/>
      <c r="Z12" s="143"/>
      <c r="AA12" s="144"/>
      <c r="AB12" s="143"/>
      <c r="AC12" s="144"/>
      <c r="AD12" s="143"/>
      <c r="AE12" s="144"/>
      <c r="AF12" s="143"/>
      <c r="AG12" s="144"/>
      <c r="AH12" s="143"/>
      <c r="AI12" s="144"/>
      <c r="AJ12" s="143"/>
      <c r="AK12" s="144"/>
      <c r="AL12" s="143"/>
      <c r="AM12" s="144"/>
      <c r="AN12" s="143"/>
      <c r="AO12" s="144"/>
      <c r="AP12" s="737">
        <f t="shared" si="2"/>
        <v>0</v>
      </c>
      <c r="AQ12" s="428">
        <f t="shared" si="1"/>
        <v>0</v>
      </c>
      <c r="AR12" s="428"/>
      <c r="AS12" s="428"/>
      <c r="AT12" s="428"/>
      <c r="AU12" s="832"/>
      <c r="AV12" s="428"/>
      <c r="AW12" s="822"/>
      <c r="AX12" s="825"/>
      <c r="AY12" s="428"/>
      <c r="AZ12" s="428"/>
      <c r="BA12" s="428"/>
    </row>
    <row r="13" spans="1:57" ht="14.25" customHeight="1" thickBot="1">
      <c r="A13" s="431">
        <v>5</v>
      </c>
      <c r="B13" s="49">
        <f t="shared" si="0"/>
        <v>0</v>
      </c>
      <c r="C13" s="37"/>
      <c r="D13" s="651" t="s">
        <v>155</v>
      </c>
      <c r="E13" s="652" t="s">
        <v>156</v>
      </c>
      <c r="F13" s="140"/>
      <c r="G13" s="141"/>
      <c r="H13" s="142"/>
      <c r="I13" s="141"/>
      <c r="J13" s="142"/>
      <c r="K13" s="141"/>
      <c r="L13" s="142"/>
      <c r="M13" s="141"/>
      <c r="N13" s="143"/>
      <c r="O13" s="144"/>
      <c r="P13" s="143"/>
      <c r="Q13" s="144"/>
      <c r="R13" s="143"/>
      <c r="S13" s="144"/>
      <c r="T13" s="143"/>
      <c r="U13" s="144"/>
      <c r="V13" s="143"/>
      <c r="W13" s="144"/>
      <c r="X13" s="143"/>
      <c r="Y13" s="144"/>
      <c r="Z13" s="143"/>
      <c r="AA13" s="144"/>
      <c r="AB13" s="143"/>
      <c r="AC13" s="144"/>
      <c r="AD13" s="143"/>
      <c r="AE13" s="144"/>
      <c r="AF13" s="143"/>
      <c r="AG13" s="144"/>
      <c r="AH13" s="143"/>
      <c r="AI13" s="144"/>
      <c r="AJ13" s="143"/>
      <c r="AK13" s="144"/>
      <c r="AL13" s="143"/>
      <c r="AM13" s="144"/>
      <c r="AN13" s="143"/>
      <c r="AO13" s="144"/>
      <c r="AP13" s="737">
        <f t="shared" si="2"/>
        <v>0</v>
      </c>
      <c r="AQ13" s="428">
        <f t="shared" si="1"/>
        <v>0</v>
      </c>
      <c r="AR13" s="428"/>
      <c r="AS13" s="428"/>
      <c r="AT13" s="47"/>
      <c r="AU13" s="832" t="s">
        <v>37</v>
      </c>
      <c r="AV13" s="428"/>
      <c r="AW13" s="822"/>
      <c r="AX13" s="825"/>
      <c r="AY13" s="428"/>
      <c r="AZ13" s="428"/>
      <c r="BA13" s="428"/>
    </row>
    <row r="14" spans="1:57" ht="14.25" customHeight="1">
      <c r="A14" s="431">
        <v>6</v>
      </c>
      <c r="B14" s="49">
        <f t="shared" si="0"/>
        <v>0</v>
      </c>
      <c r="C14" s="37"/>
      <c r="D14" s="651" t="s">
        <v>92</v>
      </c>
      <c r="E14" s="652" t="s">
        <v>90</v>
      </c>
      <c r="F14" s="140"/>
      <c r="G14" s="141"/>
      <c r="H14" s="142"/>
      <c r="I14" s="141"/>
      <c r="J14" s="142"/>
      <c r="K14" s="141"/>
      <c r="L14" s="142"/>
      <c r="M14" s="141"/>
      <c r="N14" s="143"/>
      <c r="O14" s="144"/>
      <c r="P14" s="143"/>
      <c r="Q14" s="144"/>
      <c r="R14" s="143"/>
      <c r="S14" s="144"/>
      <c r="T14" s="143"/>
      <c r="U14" s="144"/>
      <c r="V14" s="143"/>
      <c r="W14" s="144"/>
      <c r="X14" s="143"/>
      <c r="Y14" s="144"/>
      <c r="Z14" s="143"/>
      <c r="AA14" s="144"/>
      <c r="AB14" s="143"/>
      <c r="AC14" s="144"/>
      <c r="AD14" s="143"/>
      <c r="AE14" s="144"/>
      <c r="AF14" s="143"/>
      <c r="AG14" s="144"/>
      <c r="AH14" s="143"/>
      <c r="AI14" s="144"/>
      <c r="AJ14" s="143"/>
      <c r="AK14" s="144"/>
      <c r="AL14" s="143"/>
      <c r="AM14" s="144"/>
      <c r="AN14" s="143"/>
      <c r="AO14" s="144"/>
      <c r="AP14" s="737">
        <f t="shared" si="2"/>
        <v>0</v>
      </c>
      <c r="AQ14" s="428">
        <f t="shared" si="1"/>
        <v>0</v>
      </c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</row>
    <row r="15" spans="1:57" ht="14.25" customHeight="1">
      <c r="A15" s="431">
        <v>7</v>
      </c>
      <c r="B15" s="49">
        <f t="shared" si="0"/>
        <v>0</v>
      </c>
      <c r="C15" s="37"/>
      <c r="D15" s="651" t="s">
        <v>145</v>
      </c>
      <c r="E15" s="652" t="s">
        <v>29</v>
      </c>
      <c r="F15" s="140"/>
      <c r="G15" s="141"/>
      <c r="H15" s="142"/>
      <c r="I15" s="141"/>
      <c r="J15" s="142"/>
      <c r="K15" s="141"/>
      <c r="L15" s="142"/>
      <c r="M15" s="141"/>
      <c r="N15" s="143"/>
      <c r="O15" s="144"/>
      <c r="P15" s="143"/>
      <c r="Q15" s="144"/>
      <c r="R15" s="143"/>
      <c r="S15" s="144"/>
      <c r="T15" s="143"/>
      <c r="U15" s="144"/>
      <c r="V15" s="143"/>
      <c r="W15" s="144"/>
      <c r="X15" s="143"/>
      <c r="Y15" s="144"/>
      <c r="Z15" s="143"/>
      <c r="AA15" s="144"/>
      <c r="AB15" s="143"/>
      <c r="AC15" s="144"/>
      <c r="AD15" s="143"/>
      <c r="AE15" s="144"/>
      <c r="AF15" s="143"/>
      <c r="AG15" s="144"/>
      <c r="AH15" s="143"/>
      <c r="AI15" s="144"/>
      <c r="AJ15" s="143"/>
      <c r="AK15" s="144"/>
      <c r="AL15" s="143"/>
      <c r="AM15" s="144"/>
      <c r="AN15" s="738"/>
      <c r="AO15" s="739"/>
      <c r="AP15" s="737">
        <f t="shared" si="2"/>
        <v>0</v>
      </c>
      <c r="AQ15" s="428">
        <f t="shared" si="1"/>
        <v>0</v>
      </c>
      <c r="AR15" s="428"/>
      <c r="AS15" s="428"/>
      <c r="AT15" s="428"/>
      <c r="AU15" s="428"/>
      <c r="AV15" s="428"/>
      <c r="AW15" s="428"/>
      <c r="AX15" s="428"/>
      <c r="AY15" s="428"/>
      <c r="AZ15" s="428"/>
      <c r="BA15" s="428"/>
    </row>
    <row r="16" spans="1:57" ht="14.25" customHeight="1" thickBot="1">
      <c r="A16" s="431">
        <v>8</v>
      </c>
      <c r="B16" s="49">
        <f t="shared" si="0"/>
        <v>2</v>
      </c>
      <c r="C16" s="37"/>
      <c r="D16" s="651" t="s">
        <v>142</v>
      </c>
      <c r="E16" s="652" t="s">
        <v>29</v>
      </c>
      <c r="F16" s="140">
        <v>2</v>
      </c>
      <c r="G16" s="141"/>
      <c r="H16" s="142"/>
      <c r="I16" s="141"/>
      <c r="J16" s="142"/>
      <c r="K16" s="141"/>
      <c r="L16" s="142"/>
      <c r="M16" s="141"/>
      <c r="N16" s="143"/>
      <c r="O16" s="144"/>
      <c r="P16" s="143"/>
      <c r="Q16" s="144"/>
      <c r="R16" s="143"/>
      <c r="S16" s="144"/>
      <c r="T16" s="143"/>
      <c r="U16" s="144"/>
      <c r="V16" s="143"/>
      <c r="W16" s="144"/>
      <c r="X16" s="143"/>
      <c r="Y16" s="144"/>
      <c r="Z16" s="143"/>
      <c r="AA16" s="144"/>
      <c r="AB16" s="143"/>
      <c r="AC16" s="144"/>
      <c r="AD16" s="143"/>
      <c r="AE16" s="144"/>
      <c r="AF16" s="143"/>
      <c r="AG16" s="144"/>
      <c r="AH16" s="143"/>
      <c r="AI16" s="144"/>
      <c r="AJ16" s="143"/>
      <c r="AK16" s="144"/>
      <c r="AL16" s="143"/>
      <c r="AM16" s="144"/>
      <c r="AN16" s="738"/>
      <c r="AO16" s="739"/>
      <c r="AP16" s="737">
        <f t="shared" si="2"/>
        <v>2</v>
      </c>
      <c r="AQ16" s="428">
        <f t="shared" si="1"/>
        <v>0</v>
      </c>
      <c r="AR16" s="428"/>
      <c r="AS16" s="428"/>
      <c r="AT16" s="428"/>
      <c r="AU16" s="428"/>
      <c r="AV16" s="428"/>
      <c r="AW16" s="428"/>
      <c r="AX16" s="428"/>
      <c r="AY16" s="428"/>
      <c r="AZ16" s="428"/>
      <c r="BA16" s="428"/>
    </row>
    <row r="17" spans="1:53" ht="14.25" customHeight="1" thickBot="1">
      <c r="A17" s="431">
        <v>9</v>
      </c>
      <c r="B17" s="49">
        <f t="shared" si="0"/>
        <v>0</v>
      </c>
      <c r="C17" s="37"/>
      <c r="D17" s="651" t="s">
        <v>159</v>
      </c>
      <c r="E17" s="652" t="s">
        <v>160</v>
      </c>
      <c r="F17" s="140"/>
      <c r="G17" s="141"/>
      <c r="H17" s="142"/>
      <c r="I17" s="141"/>
      <c r="J17" s="142"/>
      <c r="K17" s="141"/>
      <c r="L17" s="142"/>
      <c r="M17" s="141"/>
      <c r="N17" s="143"/>
      <c r="O17" s="144"/>
      <c r="P17" s="143"/>
      <c r="Q17" s="144"/>
      <c r="R17" s="143"/>
      <c r="S17" s="144"/>
      <c r="T17" s="143"/>
      <c r="U17" s="144"/>
      <c r="V17" s="143"/>
      <c r="W17" s="144"/>
      <c r="X17" s="143"/>
      <c r="Y17" s="144"/>
      <c r="Z17" s="143"/>
      <c r="AA17" s="144"/>
      <c r="AB17" s="143"/>
      <c r="AC17" s="144"/>
      <c r="AD17" s="143"/>
      <c r="AE17" s="144"/>
      <c r="AF17" s="143"/>
      <c r="AG17" s="144"/>
      <c r="AH17" s="143"/>
      <c r="AI17" s="144"/>
      <c r="AJ17" s="143"/>
      <c r="AK17" s="144"/>
      <c r="AL17" s="143"/>
      <c r="AM17" s="144"/>
      <c r="AN17" s="738"/>
      <c r="AO17" s="739"/>
      <c r="AP17" s="737">
        <f>SUM(F17:AM17)</f>
        <v>0</v>
      </c>
      <c r="AQ17" s="428">
        <f>SUM(G17:AN17)</f>
        <v>0</v>
      </c>
      <c r="AR17" s="428"/>
      <c r="AS17" s="428"/>
      <c r="AT17" s="428"/>
      <c r="AU17" s="428"/>
      <c r="AV17" s="428"/>
      <c r="AW17" s="918" t="s">
        <v>279</v>
      </c>
      <c r="AX17" s="919"/>
      <c r="AY17" s="428"/>
      <c r="AZ17" s="428"/>
      <c r="BA17" s="428"/>
    </row>
    <row r="18" spans="1:53" ht="14.25" customHeight="1">
      <c r="A18" s="431">
        <v>10</v>
      </c>
      <c r="B18" s="49">
        <f t="shared" si="0"/>
        <v>0</v>
      </c>
      <c r="C18" s="37"/>
      <c r="D18" s="651" t="s">
        <v>146</v>
      </c>
      <c r="E18" s="652" t="s">
        <v>147</v>
      </c>
      <c r="F18" s="140"/>
      <c r="G18" s="141"/>
      <c r="H18" s="142"/>
      <c r="I18" s="141"/>
      <c r="J18" s="142"/>
      <c r="K18" s="141"/>
      <c r="L18" s="142"/>
      <c r="M18" s="141"/>
      <c r="N18" s="143"/>
      <c r="O18" s="144"/>
      <c r="P18" s="143"/>
      <c r="Q18" s="144"/>
      <c r="R18" s="143"/>
      <c r="S18" s="144"/>
      <c r="T18" s="143"/>
      <c r="U18" s="144"/>
      <c r="V18" s="143"/>
      <c r="W18" s="144"/>
      <c r="X18" s="143"/>
      <c r="Y18" s="144"/>
      <c r="Z18" s="143"/>
      <c r="AA18" s="144"/>
      <c r="AB18" s="143"/>
      <c r="AC18" s="144"/>
      <c r="AD18" s="143"/>
      <c r="AE18" s="144"/>
      <c r="AF18" s="143"/>
      <c r="AG18" s="144"/>
      <c r="AH18" s="143"/>
      <c r="AI18" s="144"/>
      <c r="AJ18" s="143"/>
      <c r="AK18" s="144"/>
      <c r="AL18" s="143"/>
      <c r="AM18" s="144"/>
      <c r="AN18" s="738"/>
      <c r="AO18" s="739"/>
      <c r="AP18" s="737">
        <f t="shared" si="2"/>
        <v>0</v>
      </c>
      <c r="AQ18" s="428">
        <f t="shared" si="1"/>
        <v>0</v>
      </c>
      <c r="AR18" s="428"/>
      <c r="AS18" s="428"/>
      <c r="AT18" s="428"/>
      <c r="AU18" s="428"/>
      <c r="AV18" s="428"/>
      <c r="AW18" s="720" t="s">
        <v>78</v>
      </c>
      <c r="AX18" s="468">
        <v>6</v>
      </c>
      <c r="AY18" s="428"/>
      <c r="AZ18" s="428"/>
      <c r="BA18" s="428"/>
    </row>
    <row r="19" spans="1:53" ht="14.25" customHeight="1">
      <c r="A19" s="431">
        <v>11</v>
      </c>
      <c r="B19" s="49">
        <f t="shared" si="0"/>
        <v>0</v>
      </c>
      <c r="C19" s="37"/>
      <c r="D19" s="651" t="s">
        <v>114</v>
      </c>
      <c r="E19" s="652" t="s">
        <v>115</v>
      </c>
      <c r="F19" s="145"/>
      <c r="G19" s="146"/>
      <c r="H19" s="137"/>
      <c r="I19" s="146"/>
      <c r="J19" s="137"/>
      <c r="K19" s="146"/>
      <c r="L19" s="137"/>
      <c r="M19" s="146"/>
      <c r="N19" s="147"/>
      <c r="O19" s="148"/>
      <c r="P19" s="147"/>
      <c r="Q19" s="148"/>
      <c r="R19" s="147"/>
      <c r="S19" s="148"/>
      <c r="T19" s="147"/>
      <c r="U19" s="148"/>
      <c r="V19" s="147"/>
      <c r="W19" s="148"/>
      <c r="X19" s="147"/>
      <c r="Y19" s="148"/>
      <c r="Z19" s="147"/>
      <c r="AA19" s="148"/>
      <c r="AB19" s="147"/>
      <c r="AC19" s="148"/>
      <c r="AD19" s="147"/>
      <c r="AE19" s="148"/>
      <c r="AF19" s="147"/>
      <c r="AG19" s="148"/>
      <c r="AH19" s="147"/>
      <c r="AI19" s="148"/>
      <c r="AJ19" s="147"/>
      <c r="AK19" s="148"/>
      <c r="AL19" s="147"/>
      <c r="AM19" s="148"/>
      <c r="AN19" s="740"/>
      <c r="AO19" s="741"/>
      <c r="AP19" s="737">
        <f t="shared" si="2"/>
        <v>0</v>
      </c>
      <c r="AQ19" s="428">
        <f t="shared" si="1"/>
        <v>0</v>
      </c>
      <c r="AR19" s="428"/>
      <c r="AS19" s="428"/>
      <c r="AT19" s="428"/>
      <c r="AU19" s="428"/>
      <c r="AV19" s="428"/>
      <c r="AW19" s="721" t="s">
        <v>277</v>
      </c>
      <c r="AX19" s="475">
        <v>1</v>
      </c>
      <c r="AY19" s="428"/>
      <c r="AZ19" s="428"/>
      <c r="BA19" s="428"/>
    </row>
    <row r="20" spans="1:53" ht="14.25" customHeight="1">
      <c r="A20" s="431">
        <v>12</v>
      </c>
      <c r="B20" s="49">
        <f t="shared" si="0"/>
        <v>5</v>
      </c>
      <c r="C20" s="37"/>
      <c r="D20" s="651" t="s">
        <v>114</v>
      </c>
      <c r="E20" s="652" t="s">
        <v>105</v>
      </c>
      <c r="F20" s="140">
        <v>2</v>
      </c>
      <c r="G20" s="141"/>
      <c r="H20" s="142"/>
      <c r="I20" s="141"/>
      <c r="J20" s="142"/>
      <c r="K20" s="141"/>
      <c r="L20" s="142">
        <v>1</v>
      </c>
      <c r="M20" s="141"/>
      <c r="N20" s="143">
        <v>2</v>
      </c>
      <c r="O20" s="144"/>
      <c r="P20" s="143"/>
      <c r="Q20" s="144"/>
      <c r="R20" s="143"/>
      <c r="S20" s="144"/>
      <c r="T20" s="143"/>
      <c r="U20" s="144"/>
      <c r="V20" s="143"/>
      <c r="W20" s="144"/>
      <c r="X20" s="143"/>
      <c r="Y20" s="144"/>
      <c r="Z20" s="143"/>
      <c r="AA20" s="144"/>
      <c r="AB20" s="143"/>
      <c r="AC20" s="144"/>
      <c r="AD20" s="143"/>
      <c r="AE20" s="144"/>
      <c r="AF20" s="143"/>
      <c r="AG20" s="144"/>
      <c r="AH20" s="143"/>
      <c r="AI20" s="144"/>
      <c r="AJ20" s="143"/>
      <c r="AK20" s="144"/>
      <c r="AL20" s="143"/>
      <c r="AM20" s="144"/>
      <c r="AN20" s="738"/>
      <c r="AO20" s="739"/>
      <c r="AP20" s="737">
        <f t="shared" si="2"/>
        <v>5</v>
      </c>
      <c r="AQ20" s="428">
        <f t="shared" si="1"/>
        <v>3</v>
      </c>
      <c r="AR20" s="428"/>
      <c r="AS20" s="428"/>
      <c r="AT20" s="428"/>
      <c r="AU20" s="428"/>
      <c r="AV20" s="428"/>
      <c r="AW20" s="722" t="s">
        <v>278</v>
      </c>
      <c r="AX20" s="473">
        <v>0</v>
      </c>
      <c r="AY20" s="428"/>
      <c r="AZ20" s="428"/>
      <c r="BA20" s="428"/>
    </row>
    <row r="21" spans="1:53" ht="14.25" customHeight="1">
      <c r="A21" s="431">
        <v>13</v>
      </c>
      <c r="B21" s="49">
        <f t="shared" si="0"/>
        <v>0</v>
      </c>
      <c r="C21" s="37"/>
      <c r="D21" s="653" t="s">
        <v>154</v>
      </c>
      <c r="E21" s="654" t="s">
        <v>108</v>
      </c>
      <c r="F21" s="140"/>
      <c r="G21" s="141"/>
      <c r="H21" s="142"/>
      <c r="I21" s="141"/>
      <c r="J21" s="142"/>
      <c r="K21" s="141"/>
      <c r="L21" s="142"/>
      <c r="M21" s="141"/>
      <c r="N21" s="143"/>
      <c r="O21" s="144"/>
      <c r="P21" s="143"/>
      <c r="Q21" s="144"/>
      <c r="R21" s="143"/>
      <c r="S21" s="144"/>
      <c r="T21" s="143"/>
      <c r="U21" s="144"/>
      <c r="V21" s="143"/>
      <c r="W21" s="144"/>
      <c r="X21" s="143"/>
      <c r="Y21" s="144"/>
      <c r="Z21" s="143"/>
      <c r="AA21" s="144"/>
      <c r="AB21" s="143"/>
      <c r="AC21" s="144"/>
      <c r="AD21" s="143"/>
      <c r="AE21" s="144"/>
      <c r="AF21" s="143"/>
      <c r="AG21" s="144"/>
      <c r="AH21" s="143"/>
      <c r="AI21" s="144"/>
      <c r="AJ21" s="143"/>
      <c r="AK21" s="144"/>
      <c r="AL21" s="143"/>
      <c r="AM21" s="144"/>
      <c r="AN21" s="738"/>
      <c r="AO21" s="739"/>
      <c r="AP21" s="737">
        <f t="shared" si="2"/>
        <v>0</v>
      </c>
      <c r="AQ21" s="428">
        <f t="shared" si="1"/>
        <v>0</v>
      </c>
      <c r="AR21" s="428"/>
      <c r="AS21" s="428"/>
      <c r="AT21" s="428"/>
      <c r="AU21" s="428"/>
      <c r="AV21" s="428"/>
      <c r="AW21" s="787" t="s">
        <v>81</v>
      </c>
      <c r="AX21" s="788">
        <v>5</v>
      </c>
      <c r="AY21" s="428"/>
      <c r="AZ21" s="428"/>
      <c r="BA21" s="428"/>
    </row>
    <row r="22" spans="1:53" ht="14.25" customHeight="1">
      <c r="A22" s="431">
        <v>14</v>
      </c>
      <c r="B22" s="49">
        <f t="shared" si="0"/>
        <v>0</v>
      </c>
      <c r="C22" s="37"/>
      <c r="D22" s="653" t="s">
        <v>148</v>
      </c>
      <c r="E22" s="654" t="s">
        <v>149</v>
      </c>
      <c r="F22" s="140"/>
      <c r="G22" s="141"/>
      <c r="H22" s="142"/>
      <c r="I22" s="141"/>
      <c r="J22" s="142"/>
      <c r="K22" s="141"/>
      <c r="L22" s="142"/>
      <c r="M22" s="141"/>
      <c r="N22" s="143"/>
      <c r="O22" s="144"/>
      <c r="P22" s="143"/>
      <c r="Q22" s="144"/>
      <c r="R22" s="143"/>
      <c r="S22" s="144"/>
      <c r="T22" s="143"/>
      <c r="U22" s="144"/>
      <c r="V22" s="143"/>
      <c r="W22" s="144"/>
      <c r="X22" s="143"/>
      <c r="Y22" s="144"/>
      <c r="Z22" s="143"/>
      <c r="AA22" s="144"/>
      <c r="AB22" s="143"/>
      <c r="AC22" s="144"/>
      <c r="AD22" s="143"/>
      <c r="AE22" s="144"/>
      <c r="AF22" s="143"/>
      <c r="AG22" s="144"/>
      <c r="AH22" s="143"/>
      <c r="AI22" s="144"/>
      <c r="AJ22" s="143"/>
      <c r="AK22" s="144"/>
      <c r="AL22" s="143"/>
      <c r="AM22" s="144"/>
      <c r="AN22" s="738"/>
      <c r="AO22" s="739"/>
      <c r="AP22" s="737">
        <f t="shared" si="2"/>
        <v>0</v>
      </c>
      <c r="AQ22" s="428">
        <f t="shared" si="1"/>
        <v>0</v>
      </c>
      <c r="AR22" s="428"/>
      <c r="AS22" s="428"/>
      <c r="AT22" s="428"/>
      <c r="AU22" s="428"/>
      <c r="AV22" s="428"/>
      <c r="AW22" s="723" t="s">
        <v>5</v>
      </c>
      <c r="AX22" s="470">
        <f>B27</f>
        <v>7</v>
      </c>
      <c r="AY22" s="428"/>
      <c r="AZ22" s="428"/>
      <c r="BA22" s="428"/>
    </row>
    <row r="23" spans="1:53" ht="14.25" customHeight="1" thickBot="1">
      <c r="A23" s="431">
        <v>15</v>
      </c>
      <c r="B23" s="223">
        <f t="shared" si="0"/>
        <v>0</v>
      </c>
      <c r="C23" s="224"/>
      <c r="D23" s="653" t="s">
        <v>150</v>
      </c>
      <c r="E23" s="654" t="s">
        <v>151</v>
      </c>
      <c r="F23" s="225"/>
      <c r="G23" s="226"/>
      <c r="H23" s="227"/>
      <c r="I23" s="226"/>
      <c r="J23" s="227"/>
      <c r="K23" s="226"/>
      <c r="L23" s="227"/>
      <c r="M23" s="226"/>
      <c r="N23" s="228"/>
      <c r="O23" s="229"/>
      <c r="P23" s="230"/>
      <c r="Q23" s="232"/>
      <c r="R23" s="228"/>
      <c r="S23" s="229"/>
      <c r="T23" s="231"/>
      <c r="U23" s="232"/>
      <c r="V23" s="231"/>
      <c r="W23" s="232"/>
      <c r="X23" s="231"/>
      <c r="Y23" s="232"/>
      <c r="Z23" s="231"/>
      <c r="AA23" s="232"/>
      <c r="AB23" s="231"/>
      <c r="AC23" s="232"/>
      <c r="AD23" s="231"/>
      <c r="AE23" s="232"/>
      <c r="AF23" s="231"/>
      <c r="AG23" s="232"/>
      <c r="AH23" s="231"/>
      <c r="AI23" s="232"/>
      <c r="AJ23" s="231"/>
      <c r="AK23" s="232"/>
      <c r="AL23" s="231"/>
      <c r="AM23" s="232"/>
      <c r="AN23" s="742"/>
      <c r="AO23" s="743"/>
      <c r="AP23" s="737">
        <f t="shared" si="2"/>
        <v>0</v>
      </c>
      <c r="AQ23" s="428">
        <f t="shared" si="1"/>
        <v>0</v>
      </c>
      <c r="AR23" s="428"/>
      <c r="AS23" s="428"/>
      <c r="AT23" s="428"/>
      <c r="AU23" s="428"/>
      <c r="AV23" s="428"/>
      <c r="AW23" s="724" t="s">
        <v>6</v>
      </c>
      <c r="AX23" s="472">
        <f>C28</f>
        <v>36</v>
      </c>
      <c r="AY23" s="428"/>
      <c r="AZ23" s="428"/>
      <c r="BA23" s="428"/>
    </row>
    <row r="24" spans="1:53" ht="14.25" customHeight="1">
      <c r="A24" s="431">
        <v>16</v>
      </c>
      <c r="B24" s="223">
        <f t="shared" si="0"/>
        <v>0</v>
      </c>
      <c r="C24" s="224"/>
      <c r="D24" s="653" t="s">
        <v>19</v>
      </c>
      <c r="E24" s="654" t="s">
        <v>50</v>
      </c>
      <c r="F24" s="225"/>
      <c r="G24" s="226"/>
      <c r="H24" s="227"/>
      <c r="I24" s="226"/>
      <c r="J24" s="227"/>
      <c r="K24" s="226"/>
      <c r="L24" s="227"/>
      <c r="M24" s="226"/>
      <c r="N24" s="228"/>
      <c r="O24" s="229"/>
      <c r="P24" s="230"/>
      <c r="Q24" s="232"/>
      <c r="R24" s="228"/>
      <c r="S24" s="229"/>
      <c r="T24" s="231"/>
      <c r="U24" s="232"/>
      <c r="V24" s="231"/>
      <c r="W24" s="232"/>
      <c r="X24" s="231"/>
      <c r="Y24" s="232"/>
      <c r="Z24" s="231"/>
      <c r="AA24" s="232"/>
      <c r="AB24" s="231"/>
      <c r="AC24" s="232"/>
      <c r="AD24" s="231"/>
      <c r="AE24" s="232"/>
      <c r="AF24" s="231"/>
      <c r="AG24" s="232"/>
      <c r="AH24" s="231"/>
      <c r="AI24" s="232"/>
      <c r="AJ24" s="231"/>
      <c r="AK24" s="232"/>
      <c r="AL24" s="231"/>
      <c r="AM24" s="232"/>
      <c r="AN24" s="742"/>
      <c r="AO24" s="743"/>
      <c r="AP24" s="737">
        <f t="shared" si="2"/>
        <v>0</v>
      </c>
      <c r="AQ24" s="428">
        <f t="shared" si="1"/>
        <v>0</v>
      </c>
      <c r="AR24" s="428"/>
      <c r="AS24" s="428"/>
      <c r="AT24" s="428"/>
      <c r="AU24" s="428"/>
      <c r="AV24" s="428"/>
      <c r="AW24" s="428"/>
      <c r="AX24" s="428"/>
      <c r="AY24" s="428"/>
      <c r="AZ24" s="428"/>
      <c r="BA24" s="428"/>
    </row>
    <row r="25" spans="1:53" ht="14.25" customHeight="1">
      <c r="A25" s="431">
        <v>17</v>
      </c>
      <c r="B25" s="223">
        <f t="shared" si="0"/>
        <v>0</v>
      </c>
      <c r="C25" s="224"/>
      <c r="D25" s="653" t="s">
        <v>27</v>
      </c>
      <c r="E25" s="654" t="s">
        <v>89</v>
      </c>
      <c r="F25" s="225"/>
      <c r="G25" s="226"/>
      <c r="H25" s="227"/>
      <c r="I25" s="226"/>
      <c r="J25" s="227"/>
      <c r="K25" s="226"/>
      <c r="L25" s="227"/>
      <c r="M25" s="226"/>
      <c r="N25" s="228"/>
      <c r="O25" s="229"/>
      <c r="P25" s="230"/>
      <c r="Q25" s="144"/>
      <c r="R25" s="228"/>
      <c r="S25" s="229"/>
      <c r="T25" s="231"/>
      <c r="U25" s="232"/>
      <c r="V25" s="231"/>
      <c r="W25" s="232"/>
      <c r="X25" s="231"/>
      <c r="Y25" s="232"/>
      <c r="Z25" s="231"/>
      <c r="AA25" s="232"/>
      <c r="AB25" s="231"/>
      <c r="AC25" s="232"/>
      <c r="AD25" s="231"/>
      <c r="AE25" s="232"/>
      <c r="AF25" s="231"/>
      <c r="AG25" s="232"/>
      <c r="AH25" s="231"/>
      <c r="AI25" s="232"/>
      <c r="AJ25" s="231"/>
      <c r="AK25" s="232"/>
      <c r="AL25" s="231"/>
      <c r="AM25" s="232"/>
      <c r="AN25" s="742"/>
      <c r="AO25" s="743"/>
      <c r="AP25" s="737">
        <f t="shared" si="2"/>
        <v>0</v>
      </c>
      <c r="AQ25" s="428">
        <f t="shared" si="1"/>
        <v>0</v>
      </c>
      <c r="AR25" s="428"/>
      <c r="AS25" s="428"/>
      <c r="AT25" s="428"/>
      <c r="AU25" s="428"/>
      <c r="AV25" s="428"/>
      <c r="AW25" s="428"/>
      <c r="AX25" s="428"/>
      <c r="AY25" s="428"/>
      <c r="AZ25" s="428"/>
      <c r="BA25" s="428"/>
    </row>
    <row r="26" spans="1:53" ht="15.75" thickBot="1">
      <c r="A26" s="431">
        <v>18</v>
      </c>
      <c r="B26" s="109">
        <f t="shared" si="0"/>
        <v>0</v>
      </c>
      <c r="C26" s="38"/>
      <c r="D26" s="655" t="s">
        <v>152</v>
      </c>
      <c r="E26" s="656" t="s">
        <v>153</v>
      </c>
      <c r="F26" s="149"/>
      <c r="G26" s="150"/>
      <c r="H26" s="151"/>
      <c r="I26" s="150"/>
      <c r="J26" s="151"/>
      <c r="K26" s="150"/>
      <c r="L26" s="151"/>
      <c r="M26" s="150"/>
      <c r="N26" s="151"/>
      <c r="O26" s="151"/>
      <c r="P26" s="426"/>
      <c r="Q26" s="427"/>
      <c r="R26" s="151"/>
      <c r="S26" s="151"/>
      <c r="T26" s="194"/>
      <c r="U26" s="195"/>
      <c r="V26" s="194"/>
      <c r="W26" s="195"/>
      <c r="X26" s="194"/>
      <c r="Y26" s="195"/>
      <c r="Z26" s="194"/>
      <c r="AA26" s="195"/>
      <c r="AB26" s="194"/>
      <c r="AC26" s="195"/>
      <c r="AD26" s="194"/>
      <c r="AE26" s="195"/>
      <c r="AF26" s="194"/>
      <c r="AG26" s="195"/>
      <c r="AH26" s="194"/>
      <c r="AI26" s="195"/>
      <c r="AJ26" s="194"/>
      <c r="AK26" s="195"/>
      <c r="AL26" s="194"/>
      <c r="AM26" s="195"/>
      <c r="AN26" s="744"/>
      <c r="AO26" s="745"/>
      <c r="AP26" s="737">
        <f t="shared" si="2"/>
        <v>0</v>
      </c>
      <c r="AQ26" s="428">
        <f t="shared" si="1"/>
        <v>0</v>
      </c>
      <c r="AR26" s="428"/>
      <c r="AS26" s="428"/>
      <c r="AT26" s="428"/>
      <c r="AU26" s="428"/>
      <c r="AV26" s="428"/>
      <c r="AW26" s="428"/>
      <c r="AX26" s="428"/>
      <c r="AY26" s="428"/>
      <c r="AZ26" s="428"/>
      <c r="BA26" s="428"/>
    </row>
    <row r="27" spans="1:53" ht="15.75" thickBot="1">
      <c r="A27" s="428"/>
      <c r="B27" s="215">
        <f>AQ7</f>
        <v>7</v>
      </c>
      <c r="C27" s="428"/>
      <c r="D27" s="428"/>
      <c r="E27" s="428"/>
      <c r="F27" s="428"/>
      <c r="G27" s="428"/>
      <c r="H27" s="428"/>
      <c r="I27" s="428"/>
      <c r="J27" s="428"/>
      <c r="K27" s="428"/>
      <c r="L27" s="431"/>
      <c r="M27" s="428"/>
      <c r="V27" s="921"/>
      <c r="W27" s="921"/>
      <c r="X27" s="921"/>
      <c r="Y27" s="921"/>
      <c r="Z27" s="921"/>
      <c r="AA27" s="921"/>
      <c r="AB27" s="921"/>
      <c r="AC27" s="921"/>
      <c r="AD27" s="921"/>
      <c r="AE27" s="921"/>
      <c r="AF27" s="921"/>
      <c r="AG27" s="921"/>
      <c r="AP27" s="2"/>
      <c r="AS27" s="428"/>
      <c r="AT27" s="428"/>
      <c r="AU27" s="428"/>
      <c r="AV27" s="428"/>
      <c r="AW27" s="428"/>
      <c r="AX27" s="428"/>
      <c r="AY27" s="428"/>
      <c r="AZ27" s="428"/>
      <c r="BA27" s="428"/>
    </row>
    <row r="28" spans="1:53" ht="15.75" thickBot="1">
      <c r="A28" s="428"/>
      <c r="B28" s="431" t="s">
        <v>5</v>
      </c>
      <c r="C28" s="133">
        <f>AR7</f>
        <v>36</v>
      </c>
      <c r="D28" s="428"/>
      <c r="E28" s="428"/>
      <c r="F28" s="920"/>
      <c r="G28" s="920"/>
      <c r="H28" s="920"/>
      <c r="I28" s="920"/>
      <c r="J28" s="920"/>
      <c r="K28" s="920"/>
      <c r="L28" s="920"/>
      <c r="M28" s="920"/>
      <c r="AW28" s="428"/>
      <c r="AX28" s="428"/>
      <c r="AY28" s="428"/>
      <c r="AZ28" s="428"/>
      <c r="BA28" s="428"/>
    </row>
    <row r="29" spans="1:53">
      <c r="A29" s="428"/>
      <c r="B29" s="428"/>
      <c r="C29" s="431" t="s">
        <v>6</v>
      </c>
      <c r="D29" s="428"/>
      <c r="E29" s="428"/>
      <c r="F29" s="835"/>
      <c r="G29" s="835"/>
      <c r="H29" s="835"/>
      <c r="I29" s="835"/>
      <c r="J29" s="432"/>
      <c r="K29" s="432"/>
      <c r="L29" s="432"/>
      <c r="M29" s="432"/>
      <c r="AW29" s="428"/>
      <c r="AX29" s="428"/>
      <c r="AY29" s="428"/>
      <c r="AZ29" s="428"/>
      <c r="BA29" s="428"/>
    </row>
    <row r="30" spans="1:53">
      <c r="A30" s="428"/>
      <c r="B30" s="428"/>
      <c r="C30" s="428"/>
      <c r="D30" s="428"/>
      <c r="E30" s="428"/>
      <c r="F30" s="833"/>
      <c r="G30" s="833"/>
      <c r="H30" s="833"/>
      <c r="I30" s="833"/>
      <c r="J30" s="432"/>
      <c r="K30" s="432"/>
      <c r="L30" s="432"/>
      <c r="M30" s="432"/>
      <c r="AW30" s="428"/>
      <c r="AX30" s="428"/>
      <c r="AY30" s="428"/>
      <c r="AZ30" s="428"/>
      <c r="BA30" s="428"/>
    </row>
    <row r="31" spans="1:53">
      <c r="A31" s="428"/>
      <c r="B31" s="428"/>
      <c r="C31" s="428"/>
      <c r="D31" s="428"/>
      <c r="E31" s="428"/>
      <c r="F31" s="833"/>
      <c r="G31" s="833"/>
      <c r="H31" s="833"/>
      <c r="I31" s="833"/>
      <c r="J31" s="833"/>
      <c r="K31" s="432"/>
      <c r="L31" s="432"/>
      <c r="M31" s="432"/>
      <c r="AW31" s="428"/>
      <c r="AX31" s="428"/>
      <c r="AY31" s="428"/>
      <c r="AZ31" s="428"/>
      <c r="BA31" s="428"/>
    </row>
    <row r="32" spans="1:53">
      <c r="A32" s="428"/>
      <c r="B32" s="428"/>
      <c r="C32" s="428"/>
      <c r="D32" s="428"/>
      <c r="E32" s="428"/>
      <c r="F32" s="834"/>
      <c r="G32" s="834"/>
      <c r="H32" s="834"/>
      <c r="I32" s="834"/>
      <c r="J32" s="432"/>
      <c r="K32" s="432"/>
      <c r="L32" s="432"/>
      <c r="M32" s="432"/>
      <c r="AW32" s="428"/>
      <c r="AX32" s="428"/>
      <c r="AY32" s="428"/>
      <c r="AZ32" s="428"/>
      <c r="BA32" s="428"/>
    </row>
    <row r="33" spans="1:53">
      <c r="A33" s="428"/>
      <c r="B33" s="428"/>
      <c r="C33" s="428"/>
      <c r="D33" s="428"/>
      <c r="E33" s="428"/>
      <c r="F33" s="834"/>
      <c r="G33" s="834"/>
      <c r="H33" s="834"/>
      <c r="I33" s="834"/>
      <c r="J33" s="432"/>
      <c r="K33" s="432"/>
      <c r="L33" s="432"/>
      <c r="M33" s="432"/>
      <c r="AW33" s="428"/>
      <c r="AX33" s="428"/>
      <c r="AY33" s="428"/>
      <c r="AZ33" s="428"/>
      <c r="BA33" s="428"/>
    </row>
    <row r="34" spans="1:53">
      <c r="A34" s="428"/>
      <c r="B34" s="428"/>
      <c r="C34" s="428"/>
      <c r="D34" s="428"/>
      <c r="E34" s="428"/>
      <c r="F34" s="834"/>
      <c r="G34" s="834"/>
      <c r="H34" s="834"/>
      <c r="I34" s="834"/>
      <c r="J34" s="432"/>
      <c r="K34" s="432"/>
      <c r="L34" s="432"/>
      <c r="M34" s="432"/>
      <c r="AW34" s="428"/>
      <c r="AX34" s="428"/>
      <c r="AY34" s="428"/>
      <c r="AZ34" s="428"/>
      <c r="BA34" s="428"/>
    </row>
    <row r="35" spans="1:53">
      <c r="A35" s="915" t="s">
        <v>34</v>
      </c>
      <c r="B35" s="915"/>
      <c r="C35" s="915"/>
      <c r="D35" s="915"/>
      <c r="E35" s="916"/>
      <c r="F35" s="834"/>
      <c r="G35" s="834"/>
      <c r="H35" s="834"/>
      <c r="I35" s="834"/>
      <c r="J35" s="432"/>
      <c r="K35" s="432"/>
      <c r="L35" s="432"/>
      <c r="M35" s="432"/>
      <c r="AW35" s="428"/>
      <c r="AX35" s="428"/>
      <c r="AY35" s="428"/>
      <c r="AZ35" s="428"/>
      <c r="BA35" s="428"/>
    </row>
    <row r="36" spans="1:53" ht="18.75">
      <c r="A36" s="917" t="s">
        <v>130</v>
      </c>
      <c r="B36" s="917"/>
      <c r="C36" s="917"/>
      <c r="D36" s="917"/>
      <c r="E36" s="917"/>
      <c r="F36" s="917"/>
      <c r="G36" s="917"/>
      <c r="H36" s="917"/>
      <c r="I36" s="917"/>
      <c r="J36" s="432"/>
      <c r="K36" s="432"/>
      <c r="L36" s="432"/>
      <c r="M36" s="432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  <c r="AC36" s="428"/>
      <c r="AD36" s="428"/>
      <c r="AE36" s="428"/>
      <c r="AF36" s="428"/>
      <c r="AG36" s="428"/>
      <c r="AH36" s="428"/>
      <c r="AI36" s="428"/>
      <c r="AJ36" s="428"/>
      <c r="AK36" s="428"/>
      <c r="AL36" s="428"/>
      <c r="AM36" s="428"/>
      <c r="AN36" s="428"/>
      <c r="AO36" s="428"/>
      <c r="AP36" s="428"/>
      <c r="AQ36" s="428"/>
      <c r="AR36" s="428"/>
      <c r="AS36" s="428"/>
      <c r="AT36" s="428"/>
      <c r="AU36" s="428"/>
      <c r="AV36" s="428"/>
      <c r="AW36" s="428"/>
      <c r="AX36" s="428"/>
      <c r="AY36" s="428"/>
      <c r="AZ36" s="428"/>
      <c r="BA36" s="428"/>
    </row>
    <row r="37" spans="1:53">
      <c r="B37" s="428"/>
      <c r="C37" s="428"/>
      <c r="D37" s="428"/>
      <c r="E37" s="429" t="s">
        <v>224</v>
      </c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428"/>
      <c r="AI37" s="428"/>
      <c r="AJ37" s="428"/>
      <c r="AK37" s="428"/>
      <c r="AL37" s="428"/>
      <c r="AM37" s="428"/>
      <c r="AN37" s="428"/>
      <c r="AO37" s="428"/>
      <c r="AP37" s="428"/>
      <c r="AQ37" s="428"/>
      <c r="AR37" s="428"/>
      <c r="AS37" s="428"/>
      <c r="AT37" s="428"/>
      <c r="AU37" s="428"/>
      <c r="AV37" s="428"/>
      <c r="AW37" s="428"/>
      <c r="AX37" s="428"/>
      <c r="AY37" s="428"/>
      <c r="AZ37" s="428"/>
      <c r="BA37" s="428"/>
    </row>
    <row r="38" spans="1:53" ht="18.75">
      <c r="B38" s="428"/>
      <c r="C38" s="428"/>
      <c r="D38" s="428"/>
      <c r="E38" s="736" t="s">
        <v>225</v>
      </c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28"/>
      <c r="AL38" s="428"/>
      <c r="AM38" s="428"/>
      <c r="AN38" s="428"/>
      <c r="AO38" s="428"/>
      <c r="AP38" s="428"/>
      <c r="AQ38" s="428"/>
      <c r="AR38" s="428"/>
      <c r="AS38" s="428"/>
      <c r="AT38" s="428"/>
      <c r="AU38" s="428"/>
      <c r="AV38" s="428"/>
      <c r="AW38" s="428"/>
      <c r="AX38" s="428"/>
      <c r="AY38" s="428"/>
      <c r="AZ38" s="428"/>
      <c r="BA38" s="428"/>
    </row>
    <row r="39" spans="1:53">
      <c r="A39" s="428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  <c r="AD39" s="428"/>
      <c r="AE39" s="428"/>
      <c r="AF39" s="428"/>
      <c r="AG39" s="428"/>
      <c r="AH39" s="428"/>
      <c r="AI39" s="428"/>
      <c r="AJ39" s="428"/>
      <c r="AK39" s="428"/>
      <c r="AL39" s="428"/>
      <c r="AM39" s="428"/>
      <c r="AN39" s="428"/>
      <c r="AO39" s="428"/>
      <c r="AP39" s="428"/>
      <c r="AQ39" s="428"/>
      <c r="AR39" s="428"/>
      <c r="AS39" s="428"/>
      <c r="AT39" s="428"/>
      <c r="AU39" s="428"/>
      <c r="AV39" s="428"/>
      <c r="AW39" s="428"/>
      <c r="AX39" s="428"/>
      <c r="AY39" s="428"/>
      <c r="AZ39" s="428"/>
      <c r="BA39" s="428"/>
    </row>
    <row r="40" spans="1:53">
      <c r="A40" s="428"/>
      <c r="B40" s="428"/>
      <c r="C40" s="428"/>
      <c r="D40" s="428"/>
      <c r="E40" s="428"/>
      <c r="F40" s="428"/>
      <c r="G40" s="428"/>
      <c r="H40" s="428"/>
      <c r="I40" s="428"/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  <c r="AD40" s="428"/>
      <c r="AE40" s="428"/>
      <c r="AF40" s="428"/>
      <c r="AG40" s="428"/>
      <c r="AH40" s="428"/>
      <c r="AI40" s="428"/>
      <c r="AJ40" s="428"/>
      <c r="AK40" s="428"/>
      <c r="AL40" s="428"/>
      <c r="AM40" s="428"/>
      <c r="AN40" s="428"/>
      <c r="AO40" s="428"/>
      <c r="AP40" s="428"/>
      <c r="AQ40" s="428"/>
      <c r="AR40" s="428"/>
      <c r="AS40" s="428"/>
      <c r="AT40" s="428"/>
      <c r="AU40" s="428"/>
      <c r="AV40" s="428"/>
      <c r="AW40" s="428"/>
      <c r="AX40" s="428"/>
      <c r="AY40" s="428"/>
      <c r="AZ40" s="428"/>
      <c r="BA40" s="428"/>
    </row>
    <row r="41" spans="1:53">
      <c r="B41" t="s">
        <v>44</v>
      </c>
    </row>
    <row r="42" spans="1:53">
      <c r="B42" t="s">
        <v>45</v>
      </c>
    </row>
    <row r="57" spans="1:10">
      <c r="A57" s="342"/>
    </row>
    <row r="58" spans="1:10">
      <c r="J58" s="343"/>
    </row>
    <row r="71" spans="1:23">
      <c r="A71" s="342"/>
    </row>
    <row r="72" spans="1:23">
      <c r="W72" s="342"/>
    </row>
  </sheetData>
  <sortState ref="D10:E25">
    <sortCondition ref="D10:D25"/>
  </sortState>
  <mergeCells count="47">
    <mergeCell ref="F2:AG2"/>
    <mergeCell ref="AW6:AX6"/>
    <mergeCell ref="A35:E35"/>
    <mergeCell ref="A36:I36"/>
    <mergeCell ref="AW17:AX17"/>
    <mergeCell ref="F28:M28"/>
    <mergeCell ref="Z3:Z6"/>
    <mergeCell ref="AA3:AA6"/>
    <mergeCell ref="AD3:AD6"/>
    <mergeCell ref="V27:AG27"/>
    <mergeCell ref="W3:W6"/>
    <mergeCell ref="U3:U6"/>
    <mergeCell ref="R3:R6"/>
    <mergeCell ref="S3:S6"/>
    <mergeCell ref="AE3:AE6"/>
    <mergeCell ref="F3:F6"/>
    <mergeCell ref="G3:G6"/>
    <mergeCell ref="N3:N6"/>
    <mergeCell ref="B6:C7"/>
    <mergeCell ref="AC3:AC6"/>
    <mergeCell ref="T3:T6"/>
    <mergeCell ref="L3:L6"/>
    <mergeCell ref="M3:M6"/>
    <mergeCell ref="P3:P6"/>
    <mergeCell ref="Q3:Q6"/>
    <mergeCell ref="D4:E4"/>
    <mergeCell ref="D5:E5"/>
    <mergeCell ref="J3:J6"/>
    <mergeCell ref="K3:K6"/>
    <mergeCell ref="H3:H6"/>
    <mergeCell ref="I3:I6"/>
    <mergeCell ref="O3:O6"/>
    <mergeCell ref="AF3:AF6"/>
    <mergeCell ref="AG3:AG6"/>
    <mergeCell ref="V3:V6"/>
    <mergeCell ref="X3:X6"/>
    <mergeCell ref="Y3:Y6"/>
    <mergeCell ref="AB3:AB6"/>
    <mergeCell ref="AM3:AM6"/>
    <mergeCell ref="AH2:AO2"/>
    <mergeCell ref="AN3:AN6"/>
    <mergeCell ref="AO3:AO6"/>
    <mergeCell ref="AH3:AH6"/>
    <mergeCell ref="AI3:AI6"/>
    <mergeCell ref="AJ3:AJ6"/>
    <mergeCell ref="AK3:AK6"/>
    <mergeCell ref="AL3:AL6"/>
  </mergeCells>
  <conditionalFormatting sqref="F9:AO26">
    <cfRule type="cellIs" dxfId="60" priority="2" operator="greaterThan">
      <formula>0</formula>
    </cfRule>
  </conditionalFormatting>
  <hyperlinks>
    <hyperlink ref="BE5" location="'Classifica Marcatori'!A1" display="'Classifica Marcatori'!A1"/>
    <hyperlink ref="BE6" location="'Risultati primaverili'!A1" display="'Risultati primaverili'!A1"/>
    <hyperlink ref="BE7" location="'risultati fase invernale'!A1" display="'risultati fase invernale'!A1"/>
    <hyperlink ref="BE8" location="CLASSIFICHE!A1" display="CLASSIFICHE!A1"/>
    <hyperlink ref="BE9" r:id="rId1"/>
    <hyperlink ref="BE10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AR39"/>
  <sheetViews>
    <sheetView showGridLines="0" workbookViewId="0">
      <selection activeCell="AN24" sqref="AN24"/>
    </sheetView>
  </sheetViews>
  <sheetFormatPr defaultRowHeight="15"/>
  <cols>
    <col min="1" max="1" width="8.5703125" customWidth="1"/>
    <col min="2" max="2" width="3.42578125" customWidth="1"/>
    <col min="3" max="3" width="3.140625" customWidth="1"/>
    <col min="4" max="4" width="10.7109375" customWidth="1"/>
    <col min="5" max="5" width="8.5703125" customWidth="1"/>
    <col min="6" max="18" width="2.7109375" customWidth="1"/>
    <col min="19" max="31" width="3" customWidth="1"/>
    <col min="32" max="33" width="0.7109375" customWidth="1"/>
    <col min="34" max="34" width="2.140625" customWidth="1"/>
    <col min="38" max="38" width="12.7109375" customWidth="1"/>
    <col min="39" max="39" width="4.140625" customWidth="1"/>
  </cols>
  <sheetData>
    <row r="1" spans="1:44">
      <c r="A1" s="747"/>
      <c r="B1" s="747"/>
      <c r="C1" s="747"/>
      <c r="D1" s="747"/>
      <c r="E1" s="747"/>
      <c r="F1" s="747"/>
      <c r="G1" s="747"/>
      <c r="H1" s="747"/>
      <c r="I1" s="747"/>
      <c r="J1" s="747"/>
      <c r="K1" s="747"/>
      <c r="L1" s="747"/>
      <c r="M1" s="747"/>
      <c r="N1" s="747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  <c r="AJ1" s="747"/>
      <c r="AK1" s="747"/>
      <c r="AL1" s="747"/>
      <c r="AM1" s="747"/>
      <c r="AN1" s="747"/>
    </row>
    <row r="2" spans="1:44" ht="15.75" thickBot="1">
      <c r="A2" s="747"/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  <c r="AJ2" s="747"/>
      <c r="AK2" s="747"/>
      <c r="AL2" s="747"/>
      <c r="AM2" s="747"/>
      <c r="AN2" s="747"/>
    </row>
    <row r="3" spans="1:44" ht="15.75" thickBot="1">
      <c r="A3" s="747"/>
      <c r="B3" s="747"/>
      <c r="C3" s="747"/>
      <c r="D3" s="747"/>
      <c r="E3" s="747"/>
      <c r="F3" s="926" t="s">
        <v>4</v>
      </c>
      <c r="G3" s="927"/>
      <c r="H3" s="927"/>
      <c r="I3" s="927"/>
      <c r="J3" s="927"/>
      <c r="K3" s="927"/>
      <c r="L3" s="927"/>
      <c r="M3" s="927"/>
      <c r="N3" s="927"/>
      <c r="O3" s="927"/>
      <c r="P3" s="927"/>
      <c r="Q3" s="927"/>
      <c r="R3" s="927"/>
      <c r="S3" s="928"/>
      <c r="T3" s="932" t="s">
        <v>43</v>
      </c>
      <c r="U3" s="933"/>
      <c r="V3" s="933"/>
      <c r="W3" s="933"/>
      <c r="X3" s="933"/>
      <c r="Y3" s="933"/>
      <c r="Z3" s="933"/>
      <c r="AA3" s="933"/>
      <c r="AB3" s="933"/>
      <c r="AC3" s="933"/>
      <c r="AD3" s="933"/>
      <c r="AE3" s="934"/>
      <c r="AF3" s="747"/>
      <c r="AG3" s="747"/>
      <c r="AH3" s="747"/>
      <c r="AI3" s="747"/>
      <c r="AJ3" s="747"/>
      <c r="AK3" s="747"/>
      <c r="AL3" s="747"/>
      <c r="AM3" s="747"/>
      <c r="AN3" s="747"/>
    </row>
    <row r="4" spans="1:44" ht="18.75" customHeight="1" thickBot="1">
      <c r="A4" s="747"/>
      <c r="B4" s="747"/>
      <c r="C4" s="749"/>
      <c r="D4" s="7"/>
      <c r="E4" s="8"/>
      <c r="F4" s="897" t="s">
        <v>162</v>
      </c>
      <c r="G4" s="954">
        <v>41560</v>
      </c>
      <c r="H4" s="897" t="s">
        <v>141</v>
      </c>
      <c r="I4" s="894">
        <v>41566</v>
      </c>
      <c r="J4" s="897" t="s">
        <v>200</v>
      </c>
      <c r="K4" s="894">
        <v>41574</v>
      </c>
      <c r="L4" s="897" t="s">
        <v>196</v>
      </c>
      <c r="M4" s="894">
        <v>41580</v>
      </c>
      <c r="N4" s="897" t="s">
        <v>302</v>
      </c>
      <c r="O4" s="894">
        <v>41587</v>
      </c>
      <c r="P4" s="897"/>
      <c r="Q4" s="894"/>
      <c r="R4" s="897"/>
      <c r="S4" s="894"/>
      <c r="T4" s="945"/>
      <c r="U4" s="942"/>
      <c r="V4" s="945"/>
      <c r="W4" s="942"/>
      <c r="X4" s="951"/>
      <c r="Y4" s="929"/>
      <c r="Z4" s="951"/>
      <c r="AA4" s="929"/>
      <c r="AB4" s="951"/>
      <c r="AC4" s="929"/>
      <c r="AD4" s="936"/>
      <c r="AE4" s="939"/>
      <c r="AF4" s="747"/>
      <c r="AG4" s="747"/>
      <c r="AH4" s="747"/>
      <c r="AI4" s="747"/>
      <c r="AJ4" s="747"/>
      <c r="AK4" s="747"/>
      <c r="AL4" s="918" t="s">
        <v>279</v>
      </c>
      <c r="AM4" s="919"/>
      <c r="AN4" s="747"/>
      <c r="AR4" s="668" t="s">
        <v>263</v>
      </c>
    </row>
    <row r="5" spans="1:44" ht="21.75" thickBot="1">
      <c r="A5" s="747"/>
      <c r="B5" s="747"/>
      <c r="C5" s="749"/>
      <c r="D5" s="904" t="s">
        <v>93</v>
      </c>
      <c r="E5" s="905"/>
      <c r="F5" s="898"/>
      <c r="G5" s="955"/>
      <c r="H5" s="898"/>
      <c r="I5" s="895"/>
      <c r="J5" s="898"/>
      <c r="K5" s="895"/>
      <c r="L5" s="898"/>
      <c r="M5" s="895"/>
      <c r="N5" s="898"/>
      <c r="O5" s="895"/>
      <c r="P5" s="898"/>
      <c r="Q5" s="895"/>
      <c r="R5" s="898"/>
      <c r="S5" s="895"/>
      <c r="T5" s="946"/>
      <c r="U5" s="943"/>
      <c r="V5" s="946"/>
      <c r="W5" s="943"/>
      <c r="X5" s="952"/>
      <c r="Y5" s="930"/>
      <c r="Z5" s="952"/>
      <c r="AA5" s="930"/>
      <c r="AB5" s="952"/>
      <c r="AC5" s="930"/>
      <c r="AD5" s="937"/>
      <c r="AE5" s="940"/>
      <c r="AF5" s="747"/>
      <c r="AG5" s="747"/>
      <c r="AH5" s="747"/>
      <c r="AI5" s="747"/>
      <c r="AJ5" s="747"/>
      <c r="AK5" s="747"/>
      <c r="AL5" s="467" t="s">
        <v>78</v>
      </c>
      <c r="AM5" s="468">
        <v>5</v>
      </c>
      <c r="AN5" s="747"/>
    </row>
    <row r="6" spans="1:44" ht="19.5" thickBot="1">
      <c r="A6" s="747"/>
      <c r="B6" s="9"/>
      <c r="C6" s="10"/>
      <c r="D6" s="957">
        <v>2002</v>
      </c>
      <c r="E6" s="958"/>
      <c r="F6" s="898"/>
      <c r="G6" s="955"/>
      <c r="H6" s="898"/>
      <c r="I6" s="895"/>
      <c r="J6" s="898"/>
      <c r="K6" s="895"/>
      <c r="L6" s="898"/>
      <c r="M6" s="895"/>
      <c r="N6" s="898"/>
      <c r="O6" s="895"/>
      <c r="P6" s="898"/>
      <c r="Q6" s="895"/>
      <c r="R6" s="898"/>
      <c r="S6" s="895"/>
      <c r="T6" s="946"/>
      <c r="U6" s="943"/>
      <c r="V6" s="946"/>
      <c r="W6" s="943"/>
      <c r="X6" s="952"/>
      <c r="Y6" s="930"/>
      <c r="Z6" s="952"/>
      <c r="AA6" s="930"/>
      <c r="AB6" s="952"/>
      <c r="AC6" s="930"/>
      <c r="AD6" s="937"/>
      <c r="AE6" s="940"/>
      <c r="AF6" s="747"/>
      <c r="AG6" s="747"/>
      <c r="AH6" s="747"/>
      <c r="AI6" s="747"/>
      <c r="AJ6" s="747"/>
      <c r="AK6" s="747"/>
      <c r="AL6" s="474" t="s">
        <v>277</v>
      </c>
      <c r="AM6" s="475">
        <v>2</v>
      </c>
      <c r="AN6" s="747"/>
    </row>
    <row r="7" spans="1:44" ht="16.5" thickBot="1">
      <c r="A7" s="747"/>
      <c r="B7" s="949" t="s">
        <v>13</v>
      </c>
      <c r="C7" s="950"/>
      <c r="D7" s="3"/>
      <c r="E7" s="11"/>
      <c r="F7" s="898"/>
      <c r="G7" s="956"/>
      <c r="H7" s="898"/>
      <c r="I7" s="935"/>
      <c r="J7" s="898"/>
      <c r="K7" s="935"/>
      <c r="L7" s="898"/>
      <c r="M7" s="935"/>
      <c r="N7" s="898"/>
      <c r="O7" s="935"/>
      <c r="P7" s="898"/>
      <c r="Q7" s="935"/>
      <c r="R7" s="898"/>
      <c r="S7" s="935"/>
      <c r="T7" s="947"/>
      <c r="U7" s="944"/>
      <c r="V7" s="947"/>
      <c r="W7" s="944"/>
      <c r="X7" s="953"/>
      <c r="Y7" s="931"/>
      <c r="Z7" s="953"/>
      <c r="AA7" s="931"/>
      <c r="AB7" s="953"/>
      <c r="AC7" s="931"/>
      <c r="AD7" s="938"/>
      <c r="AE7" s="941"/>
      <c r="AF7" s="747"/>
      <c r="AG7" s="747"/>
      <c r="AH7" s="747"/>
      <c r="AI7" s="747"/>
      <c r="AJ7" s="747"/>
      <c r="AK7" s="747"/>
      <c r="AL7" s="722" t="s">
        <v>278</v>
      </c>
      <c r="AM7" s="473">
        <v>2</v>
      </c>
      <c r="AN7" s="747"/>
      <c r="AR7" s="667" t="s">
        <v>264</v>
      </c>
    </row>
    <row r="8" spans="1:44" ht="19.5" thickBot="1">
      <c r="A8" s="747"/>
      <c r="B8" s="12"/>
      <c r="C8" s="13"/>
      <c r="D8" s="14"/>
      <c r="E8" s="15"/>
      <c r="F8" s="18">
        <v>3</v>
      </c>
      <c r="G8" s="19">
        <v>0</v>
      </c>
      <c r="H8" s="16">
        <v>1</v>
      </c>
      <c r="I8" s="17">
        <v>2</v>
      </c>
      <c r="J8" s="18">
        <v>2</v>
      </c>
      <c r="K8" s="19">
        <v>1</v>
      </c>
      <c r="L8" s="16">
        <v>1</v>
      </c>
      <c r="M8" s="17">
        <v>1</v>
      </c>
      <c r="N8" s="18">
        <v>1</v>
      </c>
      <c r="O8" s="19">
        <v>1</v>
      </c>
      <c r="P8" s="16"/>
      <c r="Q8" s="17"/>
      <c r="R8" s="18"/>
      <c r="S8" s="19"/>
      <c r="T8" s="16"/>
      <c r="U8" s="17"/>
      <c r="V8" s="18"/>
      <c r="W8" s="19"/>
      <c r="X8" s="18"/>
      <c r="Y8" s="19"/>
      <c r="Z8" s="16"/>
      <c r="AA8" s="17"/>
      <c r="AB8" s="16"/>
      <c r="AC8" s="17"/>
      <c r="AD8" s="16"/>
      <c r="AE8" s="17"/>
      <c r="AF8" s="747">
        <f>F8+H8+J8+L8+N8+P8+R8+T8+V8+X8+Z8+AB8+AD8</f>
        <v>8</v>
      </c>
      <c r="AG8" s="747">
        <f>G8+I8+K8+M8+O8+Q8+S8+U8+W8+Y8+AA8+AC8+AE8</f>
        <v>5</v>
      </c>
      <c r="AH8" s="747"/>
      <c r="AI8" s="747"/>
      <c r="AJ8" s="747"/>
      <c r="AK8" s="747"/>
      <c r="AL8" s="789" t="s">
        <v>81</v>
      </c>
      <c r="AM8" s="788">
        <v>1</v>
      </c>
      <c r="AN8" s="747"/>
    </row>
    <row r="9" spans="1:44" ht="16.5" customHeight="1" thickBot="1">
      <c r="A9" s="747"/>
      <c r="B9" s="35" t="s">
        <v>14</v>
      </c>
      <c r="C9" s="20" t="s">
        <v>353</v>
      </c>
      <c r="D9" s="21" t="s">
        <v>16</v>
      </c>
      <c r="E9" s="22"/>
      <c r="F9" s="372" t="s">
        <v>14</v>
      </c>
      <c r="G9" s="373" t="s">
        <v>354</v>
      </c>
      <c r="H9" s="375" t="s">
        <v>14</v>
      </c>
      <c r="I9" s="376" t="s">
        <v>354</v>
      </c>
      <c r="J9" s="372" t="s">
        <v>14</v>
      </c>
      <c r="K9" s="373" t="s">
        <v>354</v>
      </c>
      <c r="L9" s="374" t="s">
        <v>14</v>
      </c>
      <c r="M9" s="820" t="s">
        <v>354</v>
      </c>
      <c r="N9" s="238" t="s">
        <v>14</v>
      </c>
      <c r="O9" s="831" t="s">
        <v>354</v>
      </c>
      <c r="P9" s="374" t="s">
        <v>14</v>
      </c>
      <c r="Q9" s="820" t="s">
        <v>354</v>
      </c>
      <c r="R9" s="374" t="s">
        <v>14</v>
      </c>
      <c r="S9" s="820" t="s">
        <v>354</v>
      </c>
      <c r="T9" s="374" t="s">
        <v>14</v>
      </c>
      <c r="U9" s="820" t="s">
        <v>354</v>
      </c>
      <c r="V9" s="374" t="s">
        <v>14</v>
      </c>
      <c r="W9" s="820" t="s">
        <v>354</v>
      </c>
      <c r="X9" s="374" t="s">
        <v>14</v>
      </c>
      <c r="Y9" s="820" t="s">
        <v>354</v>
      </c>
      <c r="Z9" s="374" t="s">
        <v>14</v>
      </c>
      <c r="AA9" s="820" t="s">
        <v>354</v>
      </c>
      <c r="AB9" s="374" t="s">
        <v>14</v>
      </c>
      <c r="AC9" s="820" t="s">
        <v>354</v>
      </c>
      <c r="AD9" s="374" t="s">
        <v>14</v>
      </c>
      <c r="AE9" s="820" t="s">
        <v>354</v>
      </c>
      <c r="AF9" s="747"/>
      <c r="AG9" s="747"/>
      <c r="AH9" s="747"/>
      <c r="AI9" s="747"/>
      <c r="AJ9" s="747"/>
      <c r="AK9" s="747"/>
      <c r="AL9" s="469" t="s">
        <v>5</v>
      </c>
      <c r="AM9" s="470">
        <f>B23</f>
        <v>8</v>
      </c>
      <c r="AN9" s="747"/>
    </row>
    <row r="10" spans="1:44" ht="17.25" customHeight="1" thickBot="1">
      <c r="A10" s="748">
        <v>1</v>
      </c>
      <c r="B10" s="135">
        <f>AF10</f>
        <v>0</v>
      </c>
      <c r="C10" s="36">
        <f t="shared" ref="C10:C22" si="0">AG10</f>
        <v>4</v>
      </c>
      <c r="D10" s="25" t="s">
        <v>32</v>
      </c>
      <c r="E10" s="539" t="s">
        <v>59</v>
      </c>
      <c r="F10" s="135"/>
      <c r="G10" s="136">
        <v>1</v>
      </c>
      <c r="H10" s="137"/>
      <c r="I10" s="136">
        <v>1</v>
      </c>
      <c r="J10" s="135"/>
      <c r="K10" s="136">
        <v>1</v>
      </c>
      <c r="L10" s="182"/>
      <c r="M10" s="136">
        <v>1</v>
      </c>
      <c r="N10" s="135"/>
      <c r="O10" s="136"/>
      <c r="P10" s="135"/>
      <c r="Q10" s="136"/>
      <c r="R10" s="182"/>
      <c r="S10" s="136"/>
      <c r="T10" s="182"/>
      <c r="U10" s="136"/>
      <c r="V10" s="182"/>
      <c r="W10" s="136"/>
      <c r="X10" s="182"/>
      <c r="Y10" s="136"/>
      <c r="Z10" s="182"/>
      <c r="AA10" s="136"/>
      <c r="AB10" s="182"/>
      <c r="AC10" s="136"/>
      <c r="AD10" s="182"/>
      <c r="AE10" s="136"/>
      <c r="AF10" s="747">
        <f t="shared" ref="AF10:AF22" si="1">F10+H10+J10+L10+N10+P10+R10+T10+V10+X10+Z10+AB10+AD10</f>
        <v>0</v>
      </c>
      <c r="AG10" s="747">
        <f t="shared" ref="AG10:AG22" si="2">G10+I10+K10+M10+O10+Q10+S10+U10+W10+Y10+AA10+AC10+AE10</f>
        <v>4</v>
      </c>
      <c r="AH10" s="747"/>
      <c r="AI10" s="747"/>
      <c r="AJ10" s="747"/>
      <c r="AK10" s="747"/>
      <c r="AL10" s="471" t="s">
        <v>6</v>
      </c>
      <c r="AM10" s="472">
        <f>C24</f>
        <v>5</v>
      </c>
      <c r="AN10" s="747"/>
      <c r="AR10" s="666" t="s">
        <v>262</v>
      </c>
    </row>
    <row r="11" spans="1:44" ht="17.25" customHeight="1" thickBot="1">
      <c r="A11" s="748">
        <v>2</v>
      </c>
      <c r="B11" s="140">
        <f>AF11</f>
        <v>0</v>
      </c>
      <c r="C11" s="37">
        <f t="shared" si="0"/>
        <v>4</v>
      </c>
      <c r="D11" s="27" t="s">
        <v>22</v>
      </c>
      <c r="E11" s="540" t="s">
        <v>59</v>
      </c>
      <c r="F11" s="140"/>
      <c r="G11" s="141">
        <v>1</v>
      </c>
      <c r="H11" s="142"/>
      <c r="I11" s="141">
        <v>1</v>
      </c>
      <c r="J11" s="140"/>
      <c r="K11" s="141">
        <v>1</v>
      </c>
      <c r="L11" s="142"/>
      <c r="M11" s="141">
        <v>1</v>
      </c>
      <c r="N11" s="140"/>
      <c r="O11" s="141"/>
      <c r="P11" s="140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  <c r="AC11" s="141"/>
      <c r="AD11" s="142"/>
      <c r="AE11" s="141"/>
      <c r="AF11" s="747">
        <f t="shared" si="1"/>
        <v>0</v>
      </c>
      <c r="AG11" s="747">
        <f t="shared" si="2"/>
        <v>4</v>
      </c>
      <c r="AH11" s="747"/>
      <c r="AI11" s="747"/>
      <c r="AJ11" s="747"/>
      <c r="AK11" s="747"/>
      <c r="AL11" s="747"/>
      <c r="AM11" s="747"/>
      <c r="AN11" s="747"/>
    </row>
    <row r="12" spans="1:44" ht="17.25" customHeight="1" thickBot="1">
      <c r="A12" s="748">
        <v>3</v>
      </c>
      <c r="B12" s="140">
        <f t="shared" ref="B12:B22" si="3">AF12</f>
        <v>0</v>
      </c>
      <c r="C12" s="37">
        <f t="shared" si="0"/>
        <v>4</v>
      </c>
      <c r="D12" s="370" t="s">
        <v>17</v>
      </c>
      <c r="E12" s="540" t="s">
        <v>26</v>
      </c>
      <c r="F12" s="140"/>
      <c r="G12" s="141">
        <v>1</v>
      </c>
      <c r="H12" s="142"/>
      <c r="I12" s="141">
        <v>1</v>
      </c>
      <c r="J12" s="140"/>
      <c r="K12" s="141">
        <v>1</v>
      </c>
      <c r="L12" s="142"/>
      <c r="M12" s="141">
        <v>1</v>
      </c>
      <c r="N12" s="140"/>
      <c r="O12" s="141"/>
      <c r="P12" s="140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  <c r="AC12" s="141"/>
      <c r="AD12" s="142"/>
      <c r="AE12" s="141"/>
      <c r="AF12" s="747">
        <f t="shared" si="1"/>
        <v>0</v>
      </c>
      <c r="AG12" s="747">
        <f t="shared" si="2"/>
        <v>4</v>
      </c>
      <c r="AH12" s="747"/>
      <c r="AI12" s="747"/>
      <c r="AJ12" s="747"/>
      <c r="AK12" s="747"/>
      <c r="AL12" s="948" t="s">
        <v>11</v>
      </c>
      <c r="AM12" s="948"/>
      <c r="AN12" s="747"/>
      <c r="AR12" s="658" t="s">
        <v>275</v>
      </c>
    </row>
    <row r="13" spans="1:44" ht="17.25" customHeight="1" thickBot="1">
      <c r="A13" s="748">
        <v>4</v>
      </c>
      <c r="B13" s="140">
        <f t="shared" si="3"/>
        <v>3</v>
      </c>
      <c r="C13" s="37">
        <f t="shared" si="0"/>
        <v>4</v>
      </c>
      <c r="D13" s="371" t="s">
        <v>94</v>
      </c>
      <c r="E13" s="541" t="s">
        <v>59</v>
      </c>
      <c r="F13" s="140">
        <v>1</v>
      </c>
      <c r="G13" s="141">
        <v>1</v>
      </c>
      <c r="H13" s="142"/>
      <c r="I13" s="141">
        <v>1</v>
      </c>
      <c r="J13" s="140">
        <v>2</v>
      </c>
      <c r="K13" s="141">
        <v>1</v>
      </c>
      <c r="L13" s="142"/>
      <c r="M13" s="141">
        <v>1</v>
      </c>
      <c r="N13" s="140"/>
      <c r="O13" s="141"/>
      <c r="P13" s="140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  <c r="AC13" s="141"/>
      <c r="AD13" s="142"/>
      <c r="AE13" s="141"/>
      <c r="AF13" s="747">
        <f t="shared" si="1"/>
        <v>3</v>
      </c>
      <c r="AG13" s="747">
        <f t="shared" si="2"/>
        <v>4</v>
      </c>
      <c r="AH13" s="747"/>
      <c r="AI13" s="747"/>
      <c r="AJ13" s="747"/>
      <c r="AK13" s="747"/>
      <c r="AL13" s="822" t="s">
        <v>350</v>
      </c>
      <c r="AM13" s="825">
        <v>3</v>
      </c>
      <c r="AN13" s="747"/>
      <c r="AR13" s="665" t="s">
        <v>276</v>
      </c>
    </row>
    <row r="14" spans="1:44" ht="17.25" customHeight="1">
      <c r="A14" s="748">
        <v>5</v>
      </c>
      <c r="B14" s="140">
        <f t="shared" si="3"/>
        <v>2</v>
      </c>
      <c r="C14" s="37">
        <f t="shared" si="0"/>
        <v>4</v>
      </c>
      <c r="D14" s="370" t="s">
        <v>167</v>
      </c>
      <c r="E14" s="540" t="s">
        <v>107</v>
      </c>
      <c r="F14" s="140">
        <v>2</v>
      </c>
      <c r="G14" s="141">
        <v>1</v>
      </c>
      <c r="H14" s="142"/>
      <c r="I14" s="141">
        <v>1</v>
      </c>
      <c r="J14" s="140"/>
      <c r="K14" s="141">
        <v>1</v>
      </c>
      <c r="L14" s="142"/>
      <c r="M14" s="141">
        <v>1</v>
      </c>
      <c r="N14" s="140"/>
      <c r="O14" s="141"/>
      <c r="P14" s="140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  <c r="AC14" s="141"/>
      <c r="AD14" s="142"/>
      <c r="AE14" s="141"/>
      <c r="AF14" s="747">
        <f t="shared" si="1"/>
        <v>2</v>
      </c>
      <c r="AG14" s="747">
        <f t="shared" si="2"/>
        <v>4</v>
      </c>
      <c r="AH14" s="747"/>
      <c r="AI14" s="747"/>
      <c r="AJ14" s="747"/>
      <c r="AK14" s="747"/>
      <c r="AL14" s="822" t="s">
        <v>345</v>
      </c>
      <c r="AM14" s="825">
        <v>2</v>
      </c>
      <c r="AN14" s="747"/>
    </row>
    <row r="15" spans="1:44" ht="17.25" customHeight="1">
      <c r="A15" s="748">
        <v>6</v>
      </c>
      <c r="B15" s="140">
        <f t="shared" si="3"/>
        <v>0</v>
      </c>
      <c r="C15" s="37">
        <f t="shared" si="0"/>
        <v>4</v>
      </c>
      <c r="D15" s="27" t="s">
        <v>18</v>
      </c>
      <c r="E15" s="540" t="s">
        <v>58</v>
      </c>
      <c r="F15" s="140"/>
      <c r="G15" s="141">
        <v>1</v>
      </c>
      <c r="H15" s="142"/>
      <c r="I15" s="141">
        <v>1</v>
      </c>
      <c r="J15" s="140"/>
      <c r="K15" s="141">
        <v>1</v>
      </c>
      <c r="L15" s="142"/>
      <c r="M15" s="141">
        <v>1</v>
      </c>
      <c r="N15" s="140"/>
      <c r="O15" s="141"/>
      <c r="P15" s="140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  <c r="AC15" s="141"/>
      <c r="AD15" s="142"/>
      <c r="AE15" s="141"/>
      <c r="AF15" s="747">
        <f t="shared" si="1"/>
        <v>0</v>
      </c>
      <c r="AG15" s="747">
        <f t="shared" si="2"/>
        <v>4</v>
      </c>
      <c r="AH15" s="747"/>
      <c r="AI15" s="747"/>
      <c r="AJ15" s="747"/>
      <c r="AK15" s="747"/>
      <c r="AL15" s="822" t="s">
        <v>352</v>
      </c>
      <c r="AM15" s="825">
        <v>2</v>
      </c>
      <c r="AN15" s="747"/>
    </row>
    <row r="16" spans="1:44" ht="17.25" customHeight="1">
      <c r="A16" s="748">
        <v>7</v>
      </c>
      <c r="B16" s="140">
        <f t="shared" si="3"/>
        <v>0</v>
      </c>
      <c r="C16" s="37">
        <f t="shared" si="0"/>
        <v>3</v>
      </c>
      <c r="D16" s="370" t="s">
        <v>98</v>
      </c>
      <c r="E16" s="540" t="s">
        <v>99</v>
      </c>
      <c r="F16" s="140"/>
      <c r="G16" s="141"/>
      <c r="H16" s="142"/>
      <c r="I16" s="141">
        <v>1</v>
      </c>
      <c r="J16" s="140"/>
      <c r="K16" s="141">
        <v>1</v>
      </c>
      <c r="L16" s="142"/>
      <c r="M16" s="141">
        <v>1</v>
      </c>
      <c r="N16" s="140"/>
      <c r="O16" s="141"/>
      <c r="P16" s="140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  <c r="AC16" s="141"/>
      <c r="AD16" s="142"/>
      <c r="AE16" s="141"/>
      <c r="AF16" s="747">
        <f t="shared" si="1"/>
        <v>0</v>
      </c>
      <c r="AG16" s="747">
        <f t="shared" si="2"/>
        <v>3</v>
      </c>
      <c r="AH16" s="747"/>
      <c r="AI16" s="747"/>
      <c r="AJ16" s="747"/>
      <c r="AK16" s="747"/>
      <c r="AL16" s="822" t="s">
        <v>351</v>
      </c>
      <c r="AM16" s="825">
        <v>1</v>
      </c>
      <c r="AN16" s="747"/>
    </row>
    <row r="17" spans="1:40" ht="17.25" customHeight="1">
      <c r="A17" s="748">
        <v>8</v>
      </c>
      <c r="B17" s="140">
        <f t="shared" si="3"/>
        <v>1</v>
      </c>
      <c r="C17" s="37">
        <f t="shared" si="0"/>
        <v>3</v>
      </c>
      <c r="D17" s="200" t="s">
        <v>24</v>
      </c>
      <c r="E17" s="540" t="s">
        <v>99</v>
      </c>
      <c r="F17" s="140"/>
      <c r="G17" s="141">
        <v>1</v>
      </c>
      <c r="H17" s="142">
        <v>1</v>
      </c>
      <c r="I17" s="141">
        <v>1</v>
      </c>
      <c r="J17" s="140"/>
      <c r="K17" s="141">
        <v>1</v>
      </c>
      <c r="L17" s="142"/>
      <c r="M17" s="141"/>
      <c r="N17" s="140"/>
      <c r="O17" s="141"/>
      <c r="P17" s="140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  <c r="AC17" s="141"/>
      <c r="AD17" s="142"/>
      <c r="AE17" s="141"/>
      <c r="AF17" s="747">
        <f t="shared" si="1"/>
        <v>1</v>
      </c>
      <c r="AG17" s="747">
        <f t="shared" si="2"/>
        <v>3</v>
      </c>
      <c r="AH17" s="747"/>
      <c r="AI17" s="747"/>
      <c r="AJ17" s="747"/>
      <c r="AK17" s="747"/>
      <c r="AL17" s="747"/>
      <c r="AM17" s="829"/>
      <c r="AN17" s="747"/>
    </row>
    <row r="18" spans="1:40" ht="17.25" customHeight="1">
      <c r="A18" s="748">
        <v>9</v>
      </c>
      <c r="B18" s="140">
        <f t="shared" si="3"/>
        <v>0</v>
      </c>
      <c r="C18" s="37">
        <f t="shared" si="0"/>
        <v>1</v>
      </c>
      <c r="D18" s="27" t="s">
        <v>30</v>
      </c>
      <c r="E18" s="540" t="s">
        <v>31</v>
      </c>
      <c r="F18" s="140"/>
      <c r="G18" s="141"/>
      <c r="H18" s="137"/>
      <c r="I18" s="141"/>
      <c r="J18" s="145"/>
      <c r="K18" s="141"/>
      <c r="L18" s="137"/>
      <c r="M18" s="141">
        <v>1</v>
      </c>
      <c r="N18" s="145"/>
      <c r="O18" s="141"/>
      <c r="P18" s="145"/>
      <c r="Q18" s="141"/>
      <c r="R18" s="137"/>
      <c r="S18" s="141"/>
      <c r="T18" s="137"/>
      <c r="U18" s="141"/>
      <c r="V18" s="137"/>
      <c r="W18" s="141"/>
      <c r="X18" s="137"/>
      <c r="Y18" s="141"/>
      <c r="Z18" s="137"/>
      <c r="AA18" s="141"/>
      <c r="AB18" s="137"/>
      <c r="AC18" s="141"/>
      <c r="AD18" s="137"/>
      <c r="AE18" s="141"/>
      <c r="AF18" s="747">
        <f t="shared" si="1"/>
        <v>0</v>
      </c>
      <c r="AG18" s="747">
        <f t="shared" si="2"/>
        <v>1</v>
      </c>
      <c r="AH18" s="747"/>
      <c r="AI18" s="747"/>
      <c r="AJ18" s="747"/>
      <c r="AK18" s="747"/>
      <c r="AL18" s="747"/>
      <c r="AM18" s="829"/>
      <c r="AN18" s="747"/>
    </row>
    <row r="19" spans="1:40" ht="17.25" customHeight="1">
      <c r="A19" s="748">
        <v>10</v>
      </c>
      <c r="B19" s="140">
        <f t="shared" si="3"/>
        <v>0</v>
      </c>
      <c r="C19" s="37">
        <f t="shared" si="0"/>
        <v>0</v>
      </c>
      <c r="D19" s="200" t="s">
        <v>95</v>
      </c>
      <c r="E19" s="540" t="s">
        <v>96</v>
      </c>
      <c r="F19" s="140"/>
      <c r="G19" s="141"/>
      <c r="H19" s="142"/>
      <c r="I19" s="141"/>
      <c r="J19" s="140"/>
      <c r="K19" s="141"/>
      <c r="L19" s="142"/>
      <c r="M19" s="141"/>
      <c r="N19" s="140"/>
      <c r="O19" s="141"/>
      <c r="P19" s="140"/>
      <c r="Q19" s="141"/>
      <c r="R19" s="142"/>
      <c r="S19" s="141"/>
      <c r="T19" s="142"/>
      <c r="U19" s="141"/>
      <c r="V19" s="142"/>
      <c r="W19" s="141"/>
      <c r="X19" s="142"/>
      <c r="Y19" s="141"/>
      <c r="Z19" s="142"/>
      <c r="AA19" s="141"/>
      <c r="AB19" s="142"/>
      <c r="AC19" s="141"/>
      <c r="AD19" s="142"/>
      <c r="AE19" s="141"/>
      <c r="AF19" s="747">
        <f t="shared" si="1"/>
        <v>0</v>
      </c>
      <c r="AG19" s="747">
        <f t="shared" si="2"/>
        <v>0</v>
      </c>
      <c r="AH19" s="747"/>
      <c r="AI19" s="747"/>
      <c r="AJ19" s="747"/>
      <c r="AK19" s="747"/>
      <c r="AL19" s="747"/>
      <c r="AM19" s="829"/>
      <c r="AN19" s="747"/>
    </row>
    <row r="20" spans="1:40" ht="17.25" customHeight="1">
      <c r="A20" s="748">
        <v>11</v>
      </c>
      <c r="B20" s="140">
        <f t="shared" si="3"/>
        <v>0</v>
      </c>
      <c r="C20" s="37">
        <f t="shared" si="0"/>
        <v>4</v>
      </c>
      <c r="D20" s="27" t="s">
        <v>27</v>
      </c>
      <c r="E20" s="540" t="s">
        <v>26</v>
      </c>
      <c r="F20" s="140"/>
      <c r="G20" s="141">
        <v>1</v>
      </c>
      <c r="H20" s="142"/>
      <c r="I20" s="141">
        <v>1</v>
      </c>
      <c r="J20" s="140"/>
      <c r="K20" s="141">
        <v>1</v>
      </c>
      <c r="L20" s="142"/>
      <c r="M20" s="141">
        <v>1</v>
      </c>
      <c r="N20" s="140"/>
      <c r="O20" s="141"/>
      <c r="P20" s="140"/>
      <c r="Q20" s="141"/>
      <c r="R20" s="142"/>
      <c r="S20" s="141"/>
      <c r="T20" s="142"/>
      <c r="U20" s="141"/>
      <c r="V20" s="142"/>
      <c r="W20" s="141"/>
      <c r="X20" s="142"/>
      <c r="Y20" s="141"/>
      <c r="Z20" s="142"/>
      <c r="AA20" s="141"/>
      <c r="AB20" s="142"/>
      <c r="AC20" s="141"/>
      <c r="AD20" s="142"/>
      <c r="AE20" s="141"/>
      <c r="AF20" s="747">
        <f t="shared" si="1"/>
        <v>0</v>
      </c>
      <c r="AG20" s="747">
        <f t="shared" si="2"/>
        <v>4</v>
      </c>
      <c r="AH20" s="747"/>
      <c r="AI20" s="747"/>
      <c r="AJ20" s="747"/>
      <c r="AK20" s="747"/>
      <c r="AL20" s="747"/>
      <c r="AM20" s="829"/>
      <c r="AN20" s="747"/>
    </row>
    <row r="21" spans="1:40" ht="17.25" customHeight="1">
      <c r="A21" s="748">
        <v>12</v>
      </c>
      <c r="B21" s="140">
        <f t="shared" si="3"/>
        <v>0</v>
      </c>
      <c r="C21" s="37">
        <f t="shared" si="0"/>
        <v>4</v>
      </c>
      <c r="D21" s="27" t="s">
        <v>97</v>
      </c>
      <c r="E21" s="540" t="s">
        <v>29</v>
      </c>
      <c r="F21" s="140"/>
      <c r="G21" s="141">
        <v>1</v>
      </c>
      <c r="H21" s="142"/>
      <c r="I21" s="141">
        <v>1</v>
      </c>
      <c r="J21" s="140"/>
      <c r="K21" s="141">
        <v>1</v>
      </c>
      <c r="L21" s="142"/>
      <c r="M21" s="141">
        <v>1</v>
      </c>
      <c r="N21" s="140"/>
      <c r="O21" s="141"/>
      <c r="P21" s="140"/>
      <c r="Q21" s="141"/>
      <c r="R21" s="142"/>
      <c r="S21" s="141"/>
      <c r="T21" s="142"/>
      <c r="U21" s="141"/>
      <c r="V21" s="142"/>
      <c r="W21" s="141"/>
      <c r="X21" s="142"/>
      <c r="Y21" s="141"/>
      <c r="Z21" s="142"/>
      <c r="AA21" s="141"/>
      <c r="AB21" s="142"/>
      <c r="AC21" s="141"/>
      <c r="AD21" s="142"/>
      <c r="AE21" s="141"/>
      <c r="AF21" s="747">
        <f t="shared" si="1"/>
        <v>0</v>
      </c>
      <c r="AG21" s="747">
        <f t="shared" si="2"/>
        <v>4</v>
      </c>
      <c r="AH21" s="747"/>
      <c r="AI21" s="747"/>
      <c r="AJ21" s="747"/>
      <c r="AK21" s="747"/>
      <c r="AL21" s="747"/>
      <c r="AM21" s="747"/>
      <c r="AN21" s="747"/>
    </row>
    <row r="22" spans="1:40" ht="17.25" customHeight="1" thickBot="1">
      <c r="A22" s="748">
        <v>13</v>
      </c>
      <c r="B22" s="149">
        <f t="shared" si="3"/>
        <v>2</v>
      </c>
      <c r="C22" s="38">
        <f t="shared" si="0"/>
        <v>4</v>
      </c>
      <c r="D22" s="56" t="s">
        <v>28</v>
      </c>
      <c r="E22" s="542" t="s">
        <v>29</v>
      </c>
      <c r="F22" s="149"/>
      <c r="G22" s="150">
        <v>1</v>
      </c>
      <c r="H22" s="151"/>
      <c r="I22" s="150">
        <v>1</v>
      </c>
      <c r="J22" s="149"/>
      <c r="K22" s="150">
        <v>1</v>
      </c>
      <c r="L22" s="151">
        <v>1</v>
      </c>
      <c r="M22" s="150">
        <v>1</v>
      </c>
      <c r="N22" s="149">
        <v>1</v>
      </c>
      <c r="O22" s="150"/>
      <c r="P22" s="149"/>
      <c r="Q22" s="150"/>
      <c r="R22" s="151"/>
      <c r="S22" s="150"/>
      <c r="T22" s="151"/>
      <c r="U22" s="150"/>
      <c r="V22" s="151"/>
      <c r="W22" s="150"/>
      <c r="X22" s="151"/>
      <c r="Y22" s="150"/>
      <c r="Z22" s="151"/>
      <c r="AA22" s="150"/>
      <c r="AB22" s="151"/>
      <c r="AC22" s="150"/>
      <c r="AD22" s="151"/>
      <c r="AE22" s="150"/>
      <c r="AF22" s="747">
        <f t="shared" si="1"/>
        <v>2</v>
      </c>
      <c r="AG22" s="747">
        <f t="shared" si="2"/>
        <v>4</v>
      </c>
      <c r="AH22" s="747"/>
      <c r="AI22" s="747"/>
      <c r="AJ22" s="747"/>
      <c r="AK22" s="747"/>
      <c r="AL22" s="747"/>
      <c r="AM22" s="747"/>
      <c r="AN22" s="747"/>
    </row>
    <row r="23" spans="1:40" ht="15.75" thickBot="1">
      <c r="A23" s="747"/>
      <c r="B23" s="134">
        <f>AF8</f>
        <v>8</v>
      </c>
      <c r="C23" s="747"/>
      <c r="D23" s="747"/>
      <c r="E23" s="747"/>
      <c r="F23" s="747"/>
      <c r="G23" s="747"/>
      <c r="H23" s="747"/>
      <c r="I23" s="747"/>
      <c r="J23" s="747"/>
      <c r="K23" s="821"/>
      <c r="L23" s="821"/>
      <c r="M23" s="821"/>
      <c r="N23" s="821"/>
      <c r="O23" s="821"/>
      <c r="P23" s="821"/>
      <c r="Q23" s="821"/>
      <c r="R23" s="821"/>
      <c r="S23" s="821"/>
      <c r="T23" s="747"/>
      <c r="U23" s="747"/>
      <c r="V23" s="747"/>
      <c r="W23" s="747"/>
      <c r="X23" s="747"/>
      <c r="Y23" s="747"/>
      <c r="Z23" s="748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</row>
    <row r="24" spans="1:40" ht="15.75" thickBot="1">
      <c r="A24" s="747"/>
      <c r="B24" s="748" t="s">
        <v>5</v>
      </c>
      <c r="C24" s="133">
        <f>AG8</f>
        <v>5</v>
      </c>
      <c r="D24" s="747"/>
      <c r="E24" s="747"/>
      <c r="F24" s="747"/>
      <c r="G24" s="32"/>
      <c r="H24" s="747" t="s">
        <v>21</v>
      </c>
      <c r="I24" s="747"/>
      <c r="J24" s="747"/>
      <c r="K24" s="925"/>
      <c r="L24" s="925"/>
      <c r="M24" s="925"/>
      <c r="N24" s="925"/>
      <c r="O24" s="925"/>
      <c r="P24" s="925"/>
      <c r="Q24" s="925"/>
      <c r="R24" s="925"/>
      <c r="S24" s="925"/>
      <c r="T24" s="754"/>
      <c r="U24" s="754"/>
      <c r="V24" s="754"/>
      <c r="W24" s="754"/>
      <c r="X24" s="753"/>
      <c r="Y24" s="747"/>
      <c r="Z24" s="747"/>
      <c r="AA24" s="747"/>
      <c r="AB24" s="747"/>
      <c r="AC24" s="747"/>
      <c r="AD24" s="747"/>
      <c r="AE24" s="747"/>
      <c r="AF24" s="747"/>
      <c r="AG24" s="747"/>
      <c r="AH24" s="747"/>
      <c r="AI24" s="747"/>
      <c r="AJ24" s="747"/>
      <c r="AK24" s="747"/>
      <c r="AL24" s="747"/>
      <c r="AM24" s="747"/>
      <c r="AN24" s="747"/>
    </row>
    <row r="25" spans="1:40" ht="15.75" thickBot="1">
      <c r="A25" s="747"/>
      <c r="B25" s="747"/>
      <c r="C25" s="748" t="s">
        <v>6</v>
      </c>
      <c r="D25" s="747"/>
      <c r="E25" s="747"/>
      <c r="F25" s="747"/>
      <c r="G25" s="747"/>
      <c r="H25" s="747"/>
      <c r="I25" s="747"/>
      <c r="J25" s="747"/>
      <c r="K25" s="827"/>
      <c r="L25" s="828"/>
      <c r="M25" s="828"/>
      <c r="N25" s="828"/>
      <c r="O25" s="828"/>
      <c r="P25" s="828"/>
      <c r="Q25" s="828"/>
      <c r="R25" s="828"/>
      <c r="S25" s="828"/>
      <c r="T25" s="754"/>
      <c r="U25" s="754"/>
      <c r="V25" s="754"/>
      <c r="W25" s="754"/>
      <c r="X25" s="753"/>
      <c r="Y25" s="747"/>
      <c r="Z25" s="747"/>
      <c r="AA25" s="747"/>
      <c r="AB25" s="747"/>
      <c r="AC25" s="747"/>
      <c r="AD25" s="747"/>
      <c r="AE25" s="747"/>
      <c r="AF25" s="747"/>
      <c r="AG25" s="747"/>
      <c r="AH25" s="747"/>
      <c r="AI25" s="747"/>
      <c r="AJ25" s="747"/>
      <c r="AK25" s="747"/>
      <c r="AL25" s="747"/>
      <c r="AM25" s="747"/>
      <c r="AN25" s="747"/>
    </row>
    <row r="26" spans="1:40" ht="15.75" thickBot="1">
      <c r="A26" s="747"/>
      <c r="B26" s="747"/>
      <c r="C26" s="747"/>
      <c r="D26" s="747"/>
      <c r="E26" s="747"/>
      <c r="F26" s="747"/>
      <c r="G26" s="33"/>
      <c r="H26" s="747" t="s">
        <v>20</v>
      </c>
      <c r="I26" s="747"/>
      <c r="J26" s="747"/>
      <c r="K26" s="141">
        <v>1</v>
      </c>
      <c r="L26" s="830" t="s">
        <v>355</v>
      </c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3"/>
      <c r="Y26" s="747"/>
      <c r="Z26" s="747"/>
      <c r="AA26" s="747"/>
      <c r="AB26" s="747"/>
      <c r="AC26" s="747"/>
      <c r="AD26" s="747"/>
      <c r="AE26" s="747"/>
      <c r="AF26" s="747"/>
      <c r="AG26" s="747"/>
      <c r="AH26" s="747"/>
      <c r="AI26" s="747"/>
      <c r="AJ26" s="747"/>
      <c r="AK26" s="747"/>
      <c r="AL26" s="747"/>
      <c r="AM26" s="747"/>
      <c r="AN26" s="747"/>
    </row>
    <row r="27" spans="1:40" ht="15.75" thickBot="1">
      <c r="A27" s="747"/>
      <c r="B27" s="747"/>
      <c r="C27" s="747"/>
      <c r="D27" s="747"/>
      <c r="E27" s="747"/>
      <c r="F27" s="747"/>
      <c r="G27" s="747"/>
      <c r="H27" s="747"/>
      <c r="I27" s="747"/>
      <c r="J27" s="747"/>
      <c r="K27" s="754"/>
      <c r="L27" s="754"/>
      <c r="M27" s="754"/>
      <c r="N27" s="754"/>
      <c r="O27" s="754"/>
      <c r="P27" s="754"/>
      <c r="Q27" s="754"/>
      <c r="R27" s="754"/>
      <c r="S27" s="754"/>
      <c r="T27" s="754"/>
      <c r="U27" s="754"/>
      <c r="V27" s="754"/>
      <c r="W27" s="754"/>
      <c r="X27" s="753"/>
      <c r="Y27" s="747"/>
      <c r="Z27" s="747"/>
      <c r="AA27" s="747"/>
      <c r="AB27" s="747"/>
      <c r="AC27" s="747"/>
      <c r="AD27" s="747"/>
      <c r="AE27" s="747"/>
      <c r="AF27" s="747"/>
      <c r="AG27" s="747"/>
      <c r="AH27" s="747"/>
      <c r="AI27" s="747"/>
      <c r="AJ27" s="747"/>
      <c r="AK27" s="747"/>
      <c r="AL27" s="747"/>
      <c r="AM27" s="747"/>
      <c r="AN27" s="747"/>
    </row>
    <row r="28" spans="1:40" ht="15.75" thickBot="1">
      <c r="A28" s="747"/>
      <c r="B28" s="747"/>
      <c r="C28" s="747"/>
      <c r="D28" s="747"/>
      <c r="E28" s="747"/>
      <c r="F28" s="747"/>
      <c r="G28" s="47"/>
      <c r="H28" s="747" t="s">
        <v>37</v>
      </c>
      <c r="I28" s="747"/>
      <c r="J28" s="747"/>
      <c r="K28" s="754"/>
      <c r="L28" s="754"/>
      <c r="M28" s="754"/>
      <c r="N28" s="754"/>
      <c r="O28" s="754"/>
      <c r="P28" s="754"/>
      <c r="Q28" s="754"/>
      <c r="R28" s="754"/>
      <c r="S28" s="754"/>
      <c r="T28" s="755"/>
      <c r="U28" s="755"/>
      <c r="V28" s="755"/>
      <c r="W28" s="755"/>
      <c r="X28" s="753"/>
      <c r="Y28" s="747"/>
      <c r="Z28" s="747"/>
      <c r="AA28" s="747"/>
      <c r="AB28" s="747"/>
      <c r="AC28" s="747"/>
      <c r="AD28" s="747"/>
      <c r="AE28" s="747"/>
      <c r="AF28" s="747"/>
      <c r="AG28" s="747"/>
      <c r="AH28" s="747"/>
      <c r="AI28" s="747"/>
      <c r="AJ28" s="747"/>
      <c r="AK28" s="747"/>
      <c r="AL28" s="747"/>
      <c r="AM28" s="747"/>
      <c r="AN28" s="747"/>
    </row>
    <row r="29" spans="1:40">
      <c r="A29" s="750" t="s">
        <v>138</v>
      </c>
      <c r="B29" s="747"/>
      <c r="C29" s="747"/>
      <c r="D29" s="752" t="s">
        <v>139</v>
      </c>
      <c r="E29" s="747"/>
      <c r="F29" s="747"/>
      <c r="G29" s="747"/>
      <c r="H29" s="747"/>
      <c r="I29" s="747"/>
      <c r="J29" s="747"/>
      <c r="K29" s="753"/>
      <c r="L29" s="753"/>
      <c r="M29" s="753"/>
      <c r="N29" s="753"/>
      <c r="O29" s="753"/>
      <c r="P29" s="753"/>
      <c r="Q29" s="753"/>
      <c r="R29" s="753"/>
      <c r="S29" s="754"/>
      <c r="T29" s="747"/>
      <c r="U29" s="747"/>
      <c r="V29" s="747"/>
      <c r="W29" s="747"/>
      <c r="X29" s="747"/>
      <c r="Y29" s="747"/>
      <c r="Z29" s="747"/>
      <c r="AA29" s="747"/>
      <c r="AB29" s="747"/>
      <c r="AC29" s="747"/>
      <c r="AD29" s="747"/>
      <c r="AE29" s="747"/>
      <c r="AF29" s="747"/>
      <c r="AG29" s="747"/>
      <c r="AH29" s="747"/>
      <c r="AI29" s="747"/>
      <c r="AJ29" s="747"/>
      <c r="AK29" s="747"/>
      <c r="AL29" s="747"/>
      <c r="AM29" s="747"/>
      <c r="AN29" s="747"/>
    </row>
    <row r="30" spans="1:40" ht="18.75">
      <c r="A30" s="751" t="s">
        <v>140</v>
      </c>
      <c r="B30" s="747"/>
      <c r="C30" s="747"/>
      <c r="D30" s="747"/>
      <c r="E30" s="747"/>
      <c r="F30" s="747"/>
      <c r="G30" s="747"/>
      <c r="H30" s="747"/>
      <c r="I30" s="747"/>
      <c r="J30" s="747"/>
      <c r="K30" s="753"/>
      <c r="L30" s="754"/>
      <c r="M30" s="754"/>
      <c r="N30" s="754"/>
      <c r="O30" s="754"/>
      <c r="P30" s="754"/>
      <c r="Q30" s="754"/>
      <c r="R30" s="754"/>
      <c r="S30" s="754"/>
      <c r="T30" s="747"/>
      <c r="U30" s="747"/>
      <c r="V30" s="747"/>
      <c r="W30" s="747"/>
      <c r="X30" s="747"/>
      <c r="Y30" s="747"/>
      <c r="Z30" s="747"/>
      <c r="AA30" s="747"/>
      <c r="AB30" s="747"/>
      <c r="AC30" s="747"/>
      <c r="AD30" s="747"/>
      <c r="AE30" s="747"/>
      <c r="AF30" s="747"/>
      <c r="AG30" s="747"/>
      <c r="AH30" s="747"/>
      <c r="AI30" s="747"/>
      <c r="AJ30" s="747"/>
      <c r="AK30" s="747"/>
      <c r="AL30" s="747"/>
      <c r="AM30" s="747"/>
      <c r="AN30" s="747"/>
    </row>
    <row r="31" spans="1:40">
      <c r="A31" s="747"/>
      <c r="B31" s="747"/>
      <c r="C31" s="747"/>
      <c r="D31" s="747"/>
      <c r="E31" s="747"/>
      <c r="F31" s="747"/>
      <c r="G31" s="747"/>
      <c r="H31" s="747"/>
      <c r="I31" s="747"/>
      <c r="J31" s="747"/>
      <c r="K31" s="753"/>
      <c r="L31" s="754"/>
      <c r="M31" s="754"/>
      <c r="N31" s="754"/>
      <c r="O31" s="754"/>
      <c r="P31" s="754"/>
      <c r="Q31" s="754"/>
      <c r="R31" s="754"/>
      <c r="S31" s="754"/>
      <c r="T31" s="747"/>
      <c r="U31" s="747"/>
      <c r="V31" s="747"/>
      <c r="W31" s="747"/>
      <c r="X31" s="747"/>
      <c r="Y31" s="747"/>
      <c r="Z31" s="747"/>
      <c r="AA31" s="747"/>
      <c r="AB31" s="747"/>
      <c r="AC31" s="747"/>
      <c r="AD31" s="747"/>
      <c r="AE31" s="747"/>
      <c r="AF31" s="747"/>
      <c r="AG31" s="747"/>
      <c r="AH31" s="747"/>
      <c r="AI31" s="747"/>
      <c r="AJ31" s="747"/>
      <c r="AK31" s="747"/>
      <c r="AL31" s="747"/>
      <c r="AM31" s="747"/>
      <c r="AN31" s="747"/>
    </row>
    <row r="32" spans="1:40">
      <c r="A32" s="747"/>
      <c r="B32" s="747"/>
      <c r="C32" s="747"/>
      <c r="D32" s="747"/>
      <c r="E32" s="747"/>
      <c r="F32" s="747"/>
      <c r="G32" s="747"/>
      <c r="H32" s="747"/>
      <c r="I32" s="747"/>
      <c r="J32" s="747"/>
      <c r="K32" s="753"/>
      <c r="L32" s="754"/>
      <c r="M32" s="754"/>
      <c r="N32" s="754"/>
      <c r="O32" s="754"/>
      <c r="P32" s="754"/>
      <c r="Q32" s="754"/>
      <c r="R32" s="754"/>
      <c r="S32" s="754"/>
      <c r="T32" s="747"/>
      <c r="U32" s="747"/>
      <c r="V32" s="747"/>
      <c r="W32" s="747"/>
      <c r="X32" s="747"/>
      <c r="Y32" s="747"/>
      <c r="Z32" s="747"/>
      <c r="AA32" s="747"/>
      <c r="AB32" s="747"/>
      <c r="AC32" s="747"/>
      <c r="AD32" s="747"/>
      <c r="AE32" s="747"/>
      <c r="AF32" s="747"/>
      <c r="AG32" s="747"/>
      <c r="AH32" s="747"/>
      <c r="AI32" s="747"/>
      <c r="AJ32" s="747"/>
      <c r="AK32" s="747"/>
      <c r="AL32" s="747"/>
      <c r="AM32" s="747"/>
      <c r="AN32" s="747"/>
    </row>
    <row r="33" spans="1:40">
      <c r="A33" s="747"/>
      <c r="B33" s="747"/>
      <c r="C33" s="747"/>
      <c r="D33" s="747"/>
      <c r="E33" s="747"/>
      <c r="F33" s="747"/>
      <c r="G33" s="747"/>
      <c r="H33" s="747"/>
      <c r="I33" s="747"/>
      <c r="J33" s="747"/>
      <c r="K33" s="753"/>
      <c r="L33" s="755"/>
      <c r="M33" s="755"/>
      <c r="N33" s="755"/>
      <c r="O33" s="755"/>
      <c r="P33" s="755"/>
      <c r="Q33" s="755"/>
      <c r="R33" s="755"/>
      <c r="S33" s="755"/>
      <c r="T33" s="747"/>
      <c r="U33" s="747"/>
      <c r="V33" s="747"/>
      <c r="W33" s="747"/>
      <c r="X33" s="747"/>
      <c r="Y33" s="747"/>
      <c r="Z33" s="747"/>
      <c r="AA33" s="747"/>
      <c r="AB33" s="747"/>
      <c r="AC33" s="747"/>
      <c r="AD33" s="747"/>
      <c r="AE33" s="747"/>
      <c r="AF33" s="747"/>
      <c r="AG33" s="747"/>
      <c r="AH33" s="747"/>
      <c r="AI33" s="747"/>
      <c r="AJ33" s="747"/>
      <c r="AK33" s="747"/>
      <c r="AL33" s="747"/>
      <c r="AM33" s="747"/>
      <c r="AN33" s="747"/>
    </row>
    <row r="34" spans="1:40">
      <c r="A34" s="747"/>
      <c r="B34" s="747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747"/>
      <c r="AB34" s="747"/>
      <c r="AC34" s="747"/>
      <c r="AD34" s="747"/>
      <c r="AE34" s="747"/>
      <c r="AF34" s="747"/>
      <c r="AG34" s="747"/>
      <c r="AH34" s="747"/>
      <c r="AI34" s="747"/>
      <c r="AJ34" s="747"/>
      <c r="AK34" s="747"/>
      <c r="AL34" s="747"/>
      <c r="AM34" s="747"/>
      <c r="AN34" s="747"/>
    </row>
    <row r="35" spans="1:40">
      <c r="A35" s="747"/>
      <c r="B35" s="747"/>
      <c r="C35" s="747"/>
      <c r="D35" s="747"/>
      <c r="E35" s="747"/>
      <c r="F35" s="747"/>
      <c r="G35" s="747"/>
      <c r="H35" s="747"/>
      <c r="I35" s="747"/>
      <c r="J35" s="747"/>
      <c r="K35" s="747"/>
      <c r="L35" s="747"/>
      <c r="M35" s="747"/>
      <c r="N35" s="747"/>
      <c r="O35" s="747"/>
      <c r="P35" s="7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747"/>
      <c r="AB35" s="747"/>
      <c r="AC35" s="747"/>
      <c r="AD35" s="747"/>
      <c r="AE35" s="747"/>
      <c r="AF35" s="747"/>
      <c r="AG35" s="747"/>
      <c r="AH35" s="747"/>
      <c r="AI35" s="747"/>
      <c r="AJ35" s="747"/>
      <c r="AK35" s="747"/>
      <c r="AL35" s="747"/>
      <c r="AM35" s="747"/>
      <c r="AN35" s="747"/>
    </row>
    <row r="36" spans="1:40">
      <c r="A36" s="747"/>
      <c r="B36" s="747"/>
      <c r="C36" s="747"/>
      <c r="D36" s="747"/>
      <c r="E36" s="747"/>
      <c r="F36" s="747"/>
      <c r="G36" s="747"/>
      <c r="H36" s="747"/>
      <c r="I36" s="747"/>
      <c r="J36" s="747"/>
      <c r="K36" s="747"/>
      <c r="L36" s="747"/>
      <c r="M36" s="747"/>
      <c r="N36" s="747"/>
      <c r="O36" s="747"/>
      <c r="P36" s="747"/>
      <c r="Q36" s="747"/>
      <c r="R36" s="747"/>
      <c r="S36" s="747"/>
      <c r="T36" s="747"/>
      <c r="U36" s="747"/>
      <c r="V36" s="747"/>
      <c r="W36" s="747"/>
      <c r="X36" s="747"/>
      <c r="Y36" s="747"/>
      <c r="Z36" s="747"/>
      <c r="AA36" s="747"/>
      <c r="AB36" s="747"/>
      <c r="AC36" s="747"/>
      <c r="AD36" s="747"/>
      <c r="AE36" s="747"/>
      <c r="AF36" s="747"/>
      <c r="AG36" s="747"/>
      <c r="AH36" s="747"/>
      <c r="AI36" s="747"/>
      <c r="AJ36" s="747"/>
      <c r="AK36" s="747"/>
      <c r="AL36" s="747"/>
      <c r="AM36" s="747"/>
      <c r="AN36" s="747"/>
    </row>
    <row r="37" spans="1:40">
      <c r="A37" s="747"/>
      <c r="B37" s="747" t="s">
        <v>44</v>
      </c>
      <c r="C37" s="747"/>
      <c r="D37" s="747"/>
      <c r="E37" s="747"/>
      <c r="F37" s="747"/>
      <c r="G37" s="747"/>
      <c r="H37" s="747"/>
      <c r="I37" s="747"/>
      <c r="J37" s="747"/>
      <c r="K37" s="747"/>
      <c r="L37" s="747"/>
      <c r="M37" s="747"/>
      <c r="N37" s="747"/>
      <c r="O37" s="747"/>
      <c r="P37" s="747"/>
      <c r="Q37" s="747"/>
      <c r="R37" s="747"/>
      <c r="S37" s="747"/>
      <c r="T37" s="747"/>
      <c r="U37" s="747"/>
      <c r="V37" s="747"/>
      <c r="W37" s="747"/>
      <c r="X37" s="747"/>
      <c r="Y37" s="747"/>
      <c r="Z37" s="747"/>
      <c r="AA37" s="747"/>
      <c r="AB37" s="747"/>
      <c r="AC37" s="747"/>
      <c r="AD37" s="747"/>
      <c r="AE37" s="747"/>
      <c r="AF37" s="747"/>
      <c r="AG37" s="747"/>
      <c r="AH37" s="747"/>
      <c r="AI37" s="747"/>
      <c r="AJ37" s="747"/>
      <c r="AK37" s="747"/>
      <c r="AL37" s="747"/>
      <c r="AM37" s="747"/>
      <c r="AN37" s="747"/>
    </row>
    <row r="38" spans="1:40">
      <c r="A38" s="747"/>
      <c r="B38" s="747" t="s">
        <v>45</v>
      </c>
      <c r="C38" s="747"/>
      <c r="D38" s="747"/>
      <c r="E38" s="747"/>
      <c r="F38" s="747"/>
      <c r="G38" s="747"/>
      <c r="H38" s="747"/>
      <c r="I38" s="747"/>
      <c r="J38" s="747"/>
      <c r="K38" s="747"/>
      <c r="L38" s="747"/>
      <c r="M38" s="747"/>
      <c r="N38" s="747"/>
      <c r="O38" s="747"/>
      <c r="P38" s="747"/>
      <c r="Q38" s="747"/>
      <c r="R38" s="747"/>
      <c r="S38" s="747"/>
      <c r="T38" s="747"/>
      <c r="U38" s="747"/>
      <c r="V38" s="747"/>
      <c r="W38" s="747"/>
      <c r="X38" s="747"/>
      <c r="Y38" s="747"/>
      <c r="Z38" s="747"/>
      <c r="AA38" s="747"/>
      <c r="AB38" s="747"/>
      <c r="AC38" s="747"/>
      <c r="AD38" s="747"/>
      <c r="AE38" s="747"/>
      <c r="AF38" s="747"/>
      <c r="AG38" s="747"/>
      <c r="AH38" s="747"/>
      <c r="AI38" s="747"/>
      <c r="AJ38" s="747"/>
      <c r="AK38" s="747"/>
      <c r="AL38" s="747"/>
      <c r="AM38" s="747"/>
      <c r="AN38" s="747"/>
    </row>
    <row r="39" spans="1:40">
      <c r="A39" s="747"/>
      <c r="B39" s="747"/>
      <c r="C39" s="747"/>
      <c r="D39" s="747"/>
      <c r="E39" s="747"/>
      <c r="F39" s="747"/>
      <c r="G39" s="747"/>
      <c r="H39" s="747"/>
      <c r="I39" s="747"/>
      <c r="J39" s="747"/>
      <c r="K39" s="747"/>
      <c r="L39" s="747"/>
      <c r="M39" s="747"/>
      <c r="N39" s="747"/>
      <c r="O39" s="747"/>
      <c r="P39" s="747"/>
      <c r="Q39" s="747"/>
      <c r="R39" s="747"/>
      <c r="S39" s="747"/>
      <c r="T39" s="747"/>
      <c r="U39" s="747"/>
      <c r="V39" s="747"/>
      <c r="W39" s="747"/>
      <c r="X39" s="747"/>
      <c r="Y39" s="747"/>
      <c r="Z39" s="747"/>
      <c r="AA39" s="747"/>
      <c r="AB39" s="747"/>
      <c r="AC39" s="747"/>
      <c r="AD39" s="747"/>
      <c r="AE39" s="747"/>
      <c r="AF39" s="747"/>
      <c r="AG39" s="747"/>
      <c r="AH39" s="747"/>
      <c r="AI39" s="747"/>
      <c r="AJ39" s="747"/>
      <c r="AK39" s="747"/>
      <c r="AL39" s="747"/>
      <c r="AM39" s="747"/>
      <c r="AN39" s="747"/>
    </row>
  </sheetData>
  <sortState ref="D11:E22">
    <sortCondition ref="D11:D22"/>
  </sortState>
  <mergeCells count="34">
    <mergeCell ref="AL12:AM12"/>
    <mergeCell ref="AL4:AM4"/>
    <mergeCell ref="B7:C7"/>
    <mergeCell ref="AB4:AB7"/>
    <mergeCell ref="F4:F7"/>
    <mergeCell ref="G4:G7"/>
    <mergeCell ref="H4:H7"/>
    <mergeCell ref="I4:I7"/>
    <mergeCell ref="K4:K7"/>
    <mergeCell ref="Z4:Z7"/>
    <mergeCell ref="X4:X7"/>
    <mergeCell ref="L4:L7"/>
    <mergeCell ref="W4:W7"/>
    <mergeCell ref="AA4:AA7"/>
    <mergeCell ref="Y4:Y7"/>
    <mergeCell ref="D6:E6"/>
    <mergeCell ref="D5:E5"/>
    <mergeCell ref="J4:J7"/>
    <mergeCell ref="N4:N7"/>
    <mergeCell ref="O4:O7"/>
    <mergeCell ref="T4:T7"/>
    <mergeCell ref="P4:P7"/>
    <mergeCell ref="Q4:Q7"/>
    <mergeCell ref="R4:R7"/>
    <mergeCell ref="S4:S7"/>
    <mergeCell ref="K24:S24"/>
    <mergeCell ref="F3:S3"/>
    <mergeCell ref="AC4:AC7"/>
    <mergeCell ref="T3:AE3"/>
    <mergeCell ref="M4:M7"/>
    <mergeCell ref="AD4:AD7"/>
    <mergeCell ref="AE4:AE7"/>
    <mergeCell ref="U4:U7"/>
    <mergeCell ref="V4:V7"/>
  </mergeCells>
  <conditionalFormatting sqref="K23:S23 B10:B22 F10:AE22">
    <cfRule type="cellIs" dxfId="59" priority="25" operator="greaterThan">
      <formula>0</formula>
    </cfRule>
  </conditionalFormatting>
  <conditionalFormatting sqref="G10:G22">
    <cfRule type="cellIs" dxfId="58" priority="22" operator="greaterThan">
      <formula>0</formula>
    </cfRule>
  </conditionalFormatting>
  <conditionalFormatting sqref="I10:I22">
    <cfRule type="cellIs" dxfId="57" priority="21" operator="greaterThan">
      <formula>0</formula>
    </cfRule>
  </conditionalFormatting>
  <conditionalFormatting sqref="K10:K22">
    <cfRule type="cellIs" dxfId="56" priority="20" operator="greaterThan">
      <formula>0</formula>
    </cfRule>
  </conditionalFormatting>
  <conditionalFormatting sqref="M10:M22">
    <cfRule type="cellIs" dxfId="55" priority="19" operator="greaterThan">
      <formula>0</formula>
    </cfRule>
  </conditionalFormatting>
  <conditionalFormatting sqref="O10:O22">
    <cfRule type="cellIs" dxfId="54" priority="18" operator="greaterThan">
      <formula>0</formula>
    </cfRule>
  </conditionalFormatting>
  <conditionalFormatting sqref="Q10:Q22">
    <cfRule type="cellIs" dxfId="53" priority="17" operator="greaterThan">
      <formula>0</formula>
    </cfRule>
  </conditionalFormatting>
  <conditionalFormatting sqref="S10:S22">
    <cfRule type="cellIs" dxfId="52" priority="16" operator="greaterThan">
      <formula>0</formula>
    </cfRule>
  </conditionalFormatting>
  <conditionalFormatting sqref="S10:S22">
    <cfRule type="cellIs" dxfId="51" priority="15" operator="greaterThan">
      <formula>0</formula>
    </cfRule>
  </conditionalFormatting>
  <conditionalFormatting sqref="U10:U22">
    <cfRule type="cellIs" dxfId="50" priority="14" operator="greaterThan">
      <formula>0</formula>
    </cfRule>
  </conditionalFormatting>
  <conditionalFormatting sqref="U10:U22">
    <cfRule type="cellIs" dxfId="49" priority="13" operator="greaterThan">
      <formula>0</formula>
    </cfRule>
  </conditionalFormatting>
  <conditionalFormatting sqref="W10:W22">
    <cfRule type="cellIs" dxfId="48" priority="12" operator="greaterThan">
      <formula>0</formula>
    </cfRule>
  </conditionalFormatting>
  <conditionalFormatting sqref="W10:W22">
    <cfRule type="cellIs" dxfId="47" priority="11" operator="greaterThan">
      <formula>0</formula>
    </cfRule>
  </conditionalFormatting>
  <conditionalFormatting sqref="Y10:Y22">
    <cfRule type="cellIs" dxfId="46" priority="10" operator="greaterThan">
      <formula>0</formula>
    </cfRule>
  </conditionalFormatting>
  <conditionalFormatting sqref="Y10:Y22">
    <cfRule type="cellIs" dxfId="45" priority="9" operator="greaterThan">
      <formula>0</formula>
    </cfRule>
  </conditionalFormatting>
  <conditionalFormatting sqref="AA10:AA22">
    <cfRule type="cellIs" dxfId="44" priority="8" operator="greaterThan">
      <formula>0</formula>
    </cfRule>
  </conditionalFormatting>
  <conditionalFormatting sqref="AA10:AA22">
    <cfRule type="cellIs" dxfId="43" priority="7" operator="greaterThan">
      <formula>0</formula>
    </cfRule>
  </conditionalFormatting>
  <conditionalFormatting sqref="AC10:AC22">
    <cfRule type="cellIs" dxfId="42" priority="6" operator="greaterThan">
      <formula>0</formula>
    </cfRule>
  </conditionalFormatting>
  <conditionalFormatting sqref="AC10:AC22">
    <cfRule type="cellIs" dxfId="41" priority="5" operator="greaterThan">
      <formula>0</formula>
    </cfRule>
  </conditionalFormatting>
  <conditionalFormatting sqref="AE10:AE22">
    <cfRule type="cellIs" dxfId="40" priority="4" operator="greaterThan">
      <formula>0</formula>
    </cfRule>
  </conditionalFormatting>
  <conditionalFormatting sqref="AE10:AE22">
    <cfRule type="cellIs" dxfId="39" priority="3" operator="greaterThan">
      <formula>0</formula>
    </cfRule>
  </conditionalFormatting>
  <conditionalFormatting sqref="K26">
    <cfRule type="cellIs" dxfId="38" priority="2" operator="greaterThan">
      <formula>0</formula>
    </cfRule>
  </conditionalFormatting>
  <conditionalFormatting sqref="K26">
    <cfRule type="cellIs" dxfId="37" priority="1" operator="greaterThan">
      <formula>0</formula>
    </cfRule>
  </conditionalFormatting>
  <hyperlinks>
    <hyperlink ref="AR4" location="'Classifica Marcatori'!A1" display="'Classifica Marcatori'!A1"/>
    <hyperlink ref="AR7" location="'risultati fase invernale'!A1" display="'risultati fase invernale'!A1"/>
    <hyperlink ref="AR10" location="CLASSIFICHE!A1" display="CLASSIFICHE!A1"/>
    <hyperlink ref="AR12" r:id="rId1"/>
    <hyperlink ref="AR1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BS38"/>
  <sheetViews>
    <sheetView showGridLines="0" workbookViewId="0">
      <selection activeCell="BS26" sqref="BS26"/>
    </sheetView>
  </sheetViews>
  <sheetFormatPr defaultRowHeight="15"/>
  <cols>
    <col min="1" max="1" width="1.7109375" customWidth="1"/>
    <col min="2" max="2" width="5" customWidth="1"/>
    <col min="3" max="3" width="3.7109375" customWidth="1"/>
    <col min="4" max="4" width="3.28515625" customWidth="1"/>
    <col min="5" max="6" width="12.5703125" customWidth="1"/>
    <col min="7" max="8" width="2.28515625" customWidth="1"/>
    <col min="9" max="9" width="2.5703125" customWidth="1"/>
    <col min="10" max="10" width="2.28515625" customWidth="1"/>
    <col min="11" max="11" width="3.140625" customWidth="1"/>
    <col min="12" max="18" width="2.28515625" customWidth="1"/>
    <col min="19" max="19" width="3.140625" customWidth="1"/>
    <col min="20" max="22" width="2.28515625" customWidth="1"/>
    <col min="23" max="23" width="0.28515625" customWidth="1"/>
    <col min="24" max="24" width="0.5703125" customWidth="1"/>
    <col min="25" max="38" width="1" customWidth="1"/>
    <col min="39" max="63" width="0.42578125" customWidth="1"/>
    <col min="64" max="64" width="0.5703125" customWidth="1"/>
    <col min="65" max="65" width="6.140625" style="60" customWidth="1"/>
    <col min="66" max="66" width="12.5703125" style="60" customWidth="1"/>
    <col min="67" max="67" width="3.5703125" style="60" customWidth="1"/>
    <col min="68" max="68" width="13.85546875" style="60" customWidth="1"/>
    <col min="69" max="71" width="9.5703125" customWidth="1"/>
  </cols>
  <sheetData>
    <row r="1" spans="1:71">
      <c r="A1" s="746"/>
      <c r="B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  <c r="Q1" s="746"/>
      <c r="R1" s="746"/>
      <c r="S1" s="746"/>
      <c r="T1" s="746"/>
      <c r="U1" s="746"/>
      <c r="V1" s="746"/>
      <c r="W1" s="746"/>
      <c r="X1" s="746"/>
      <c r="Y1" s="746"/>
      <c r="Z1" s="746"/>
      <c r="AA1" s="746"/>
      <c r="AB1" s="746"/>
      <c r="AC1" s="746"/>
      <c r="AD1" s="746"/>
      <c r="AE1" s="746"/>
      <c r="AF1" s="746"/>
      <c r="AG1" s="746"/>
      <c r="AH1" s="746"/>
      <c r="AI1" s="746"/>
      <c r="AJ1" s="746"/>
      <c r="AK1" s="746"/>
      <c r="AL1" s="746"/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X1" s="746"/>
      <c r="AY1" s="746"/>
      <c r="AZ1" s="746"/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746"/>
      <c r="BM1" s="746"/>
      <c r="BN1" s="746"/>
      <c r="BO1" s="746"/>
      <c r="BP1" s="746"/>
    </row>
    <row r="2" spans="1:71" ht="15.75" thickBot="1">
      <c r="A2" s="746"/>
      <c r="B2" s="746"/>
      <c r="D2" s="746"/>
      <c r="E2" s="746"/>
      <c r="F2" s="746"/>
      <c r="G2" s="981"/>
      <c r="H2" s="981"/>
      <c r="I2" s="981"/>
      <c r="J2" s="981"/>
      <c r="K2" s="981"/>
      <c r="L2" s="981"/>
      <c r="M2" s="981"/>
      <c r="N2" s="981"/>
      <c r="O2" s="981"/>
      <c r="P2" s="981"/>
      <c r="Q2" s="981"/>
      <c r="R2" s="981"/>
      <c r="S2" s="981"/>
      <c r="T2" s="981"/>
      <c r="U2" s="981"/>
      <c r="V2" s="981"/>
      <c r="W2" s="981"/>
      <c r="X2" s="981"/>
      <c r="Y2" s="746"/>
      <c r="Z2" s="746"/>
      <c r="AA2" s="746"/>
      <c r="AB2" s="746"/>
      <c r="AC2" s="746"/>
      <c r="AD2" s="746"/>
      <c r="AE2" s="746"/>
      <c r="AF2" s="746"/>
      <c r="AG2" s="981"/>
      <c r="AH2" s="981"/>
      <c r="AI2" s="981"/>
      <c r="AJ2" s="981"/>
      <c r="AK2" s="981"/>
      <c r="AL2" s="981"/>
      <c r="AM2" s="981"/>
      <c r="AN2" s="981"/>
      <c r="AO2" s="981"/>
      <c r="AP2" s="981"/>
      <c r="AQ2" s="981"/>
      <c r="AR2" s="981"/>
      <c r="AS2" s="981"/>
      <c r="AT2" s="981"/>
      <c r="AU2" s="981"/>
      <c r="AV2" s="981"/>
      <c r="AW2" s="981"/>
      <c r="AX2" s="981"/>
      <c r="AY2" s="981"/>
      <c r="AZ2" s="981"/>
      <c r="BA2" s="981"/>
      <c r="BB2" s="746"/>
      <c r="BC2" s="746"/>
      <c r="BD2" s="746"/>
      <c r="BE2" s="746"/>
      <c r="BF2" s="746"/>
      <c r="BG2" s="746"/>
      <c r="BH2" s="746"/>
      <c r="BI2" s="746"/>
      <c r="BJ2" s="746"/>
      <c r="BK2" s="746"/>
      <c r="BL2" s="746"/>
      <c r="BM2" s="746"/>
      <c r="BN2" s="746"/>
      <c r="BO2" s="746"/>
      <c r="BP2" s="746"/>
    </row>
    <row r="3" spans="1:71" ht="15" customHeight="1" thickBot="1">
      <c r="A3" s="746"/>
      <c r="B3" s="746"/>
      <c r="D3" s="767"/>
      <c r="E3" s="7"/>
      <c r="F3" s="8"/>
      <c r="G3" s="989" t="s">
        <v>4</v>
      </c>
      <c r="H3" s="990"/>
      <c r="I3" s="990"/>
      <c r="J3" s="990"/>
      <c r="K3" s="990"/>
      <c r="L3" s="990"/>
      <c r="M3" s="990"/>
      <c r="N3" s="990"/>
      <c r="O3" s="990"/>
      <c r="P3" s="990"/>
      <c r="Q3" s="990"/>
      <c r="R3" s="990"/>
      <c r="S3" s="990"/>
      <c r="T3" s="990"/>
      <c r="U3" s="990"/>
      <c r="V3" s="991"/>
      <c r="W3" s="235"/>
      <c r="X3" s="235"/>
      <c r="Y3" s="1000" t="s">
        <v>43</v>
      </c>
      <c r="Z3" s="1001"/>
      <c r="AA3" s="1001"/>
      <c r="AB3" s="1001"/>
      <c r="AC3" s="1001"/>
      <c r="AD3" s="1001"/>
      <c r="AE3" s="1001"/>
      <c r="AF3" s="1001"/>
      <c r="AG3" s="1001"/>
      <c r="AH3" s="1001"/>
      <c r="AI3" s="1001"/>
      <c r="AJ3" s="1001"/>
      <c r="AK3" s="1001"/>
      <c r="AL3" s="1002"/>
      <c r="AM3" s="292"/>
      <c r="AN3" s="997" t="s">
        <v>128</v>
      </c>
      <c r="AO3" s="998"/>
      <c r="AP3" s="998"/>
      <c r="AQ3" s="998"/>
      <c r="AR3" s="998"/>
      <c r="AS3" s="998"/>
      <c r="AT3" s="998"/>
      <c r="AU3" s="998"/>
      <c r="AV3" s="998"/>
      <c r="AW3" s="998"/>
      <c r="AX3" s="998"/>
      <c r="AY3" s="998"/>
      <c r="AZ3" s="998"/>
      <c r="BA3" s="999"/>
      <c r="BB3" s="1006" t="s">
        <v>129</v>
      </c>
      <c r="BC3" s="1007"/>
      <c r="BD3" s="1007"/>
      <c r="BE3" s="1007"/>
      <c r="BF3" s="1007"/>
      <c r="BG3" s="1007"/>
      <c r="BH3" s="1008"/>
      <c r="BI3" s="757"/>
      <c r="BJ3" s="757"/>
      <c r="BK3" s="757"/>
      <c r="BL3" s="757"/>
      <c r="BM3" s="757"/>
      <c r="BN3" s="757"/>
      <c r="BO3" s="757"/>
      <c r="BP3" s="757"/>
    </row>
    <row r="4" spans="1:71" ht="19.5" thickBot="1">
      <c r="A4" s="746"/>
      <c r="B4" s="746"/>
      <c r="D4" s="767"/>
      <c r="E4" s="979" t="s">
        <v>62</v>
      </c>
      <c r="F4" s="980"/>
      <c r="G4" s="961" t="s">
        <v>194</v>
      </c>
      <c r="H4" s="982">
        <v>41561</v>
      </c>
      <c r="I4" s="985" t="s">
        <v>299</v>
      </c>
      <c r="J4" s="963">
        <v>41576</v>
      </c>
      <c r="K4" s="987" t="s">
        <v>368</v>
      </c>
      <c r="L4" s="963">
        <v>41585</v>
      </c>
      <c r="M4" s="961"/>
      <c r="N4" s="963"/>
      <c r="O4" s="961"/>
      <c r="P4" s="963"/>
      <c r="Q4" s="961"/>
      <c r="R4" s="963"/>
      <c r="S4" s="961"/>
      <c r="T4" s="963"/>
      <c r="U4" s="961"/>
      <c r="V4" s="963"/>
      <c r="W4" s="966"/>
      <c r="X4" s="968"/>
      <c r="Y4" s="971"/>
      <c r="Z4" s="973"/>
      <c r="AA4" s="971"/>
      <c r="AB4" s="973"/>
      <c r="AC4" s="971"/>
      <c r="AD4" s="973"/>
      <c r="AE4" s="971"/>
      <c r="AF4" s="973"/>
      <c r="AG4" s="992"/>
      <c r="AH4" s="994"/>
      <c r="AI4" s="992"/>
      <c r="AJ4" s="994"/>
      <c r="AK4" s="992"/>
      <c r="AL4" s="994"/>
      <c r="AM4" s="293"/>
      <c r="AN4" s="959"/>
      <c r="AO4" s="976"/>
      <c r="AP4" s="959"/>
      <c r="AQ4" s="976"/>
      <c r="AR4" s="959"/>
      <c r="AS4" s="976"/>
      <c r="AT4" s="959"/>
      <c r="AU4" s="976"/>
      <c r="AV4" s="959"/>
      <c r="AW4" s="976"/>
      <c r="AX4" s="959"/>
      <c r="AY4" s="976"/>
      <c r="AZ4" s="959"/>
      <c r="BA4" s="976"/>
      <c r="BB4" s="1005"/>
      <c r="BC4" s="1003"/>
      <c r="BD4" s="1005"/>
      <c r="BE4" s="1003"/>
      <c r="BF4" s="1005"/>
      <c r="BG4" s="1003"/>
      <c r="BH4" s="1005"/>
      <c r="BI4" s="758"/>
      <c r="BJ4" s="758"/>
      <c r="BK4" s="758"/>
      <c r="BL4" s="758"/>
      <c r="BM4" s="758"/>
      <c r="BN4" s="758"/>
      <c r="BO4" s="758"/>
      <c r="BP4" s="758"/>
    </row>
    <row r="5" spans="1:71">
      <c r="A5" s="746"/>
      <c r="B5" s="746"/>
      <c r="C5" s="9"/>
      <c r="D5" s="10"/>
      <c r="E5" s="3"/>
      <c r="F5" s="11"/>
      <c r="G5" s="962"/>
      <c r="H5" s="983"/>
      <c r="I5" s="986"/>
      <c r="J5" s="964"/>
      <c r="K5" s="988"/>
      <c r="L5" s="964"/>
      <c r="M5" s="962"/>
      <c r="N5" s="964"/>
      <c r="O5" s="962"/>
      <c r="P5" s="964"/>
      <c r="Q5" s="962"/>
      <c r="R5" s="964"/>
      <c r="S5" s="962"/>
      <c r="T5" s="964"/>
      <c r="U5" s="962"/>
      <c r="V5" s="964"/>
      <c r="W5" s="967"/>
      <c r="X5" s="969"/>
      <c r="Y5" s="972"/>
      <c r="Z5" s="974"/>
      <c r="AA5" s="972"/>
      <c r="AB5" s="974"/>
      <c r="AC5" s="972"/>
      <c r="AD5" s="974"/>
      <c r="AE5" s="972"/>
      <c r="AF5" s="974"/>
      <c r="AG5" s="993"/>
      <c r="AH5" s="995"/>
      <c r="AI5" s="993"/>
      <c r="AJ5" s="995"/>
      <c r="AK5" s="993"/>
      <c r="AL5" s="995"/>
      <c r="AM5" s="294"/>
      <c r="AN5" s="960"/>
      <c r="AO5" s="977"/>
      <c r="AP5" s="960"/>
      <c r="AQ5" s="977"/>
      <c r="AR5" s="960"/>
      <c r="AS5" s="977"/>
      <c r="AT5" s="960"/>
      <c r="AU5" s="977"/>
      <c r="AV5" s="960"/>
      <c r="AW5" s="977"/>
      <c r="AX5" s="960"/>
      <c r="AY5" s="977"/>
      <c r="AZ5" s="960"/>
      <c r="BA5" s="977"/>
      <c r="BB5" s="889"/>
      <c r="BC5" s="892"/>
      <c r="BD5" s="889"/>
      <c r="BE5" s="892"/>
      <c r="BF5" s="889"/>
      <c r="BG5" s="892"/>
      <c r="BH5" s="889"/>
      <c r="BI5" s="759"/>
      <c r="BJ5" s="759"/>
      <c r="BK5" s="759"/>
      <c r="BL5" s="759"/>
      <c r="BM5" s="759"/>
      <c r="BN5" s="759"/>
      <c r="BO5" s="759"/>
      <c r="BP5" s="759"/>
    </row>
    <row r="6" spans="1:71">
      <c r="A6" s="746"/>
      <c r="B6" s="746"/>
      <c r="C6" s="949" t="s">
        <v>13</v>
      </c>
      <c r="D6" s="950"/>
      <c r="E6" s="3"/>
      <c r="F6" s="11"/>
      <c r="G6" s="962"/>
      <c r="H6" s="983"/>
      <c r="I6" s="986"/>
      <c r="J6" s="964"/>
      <c r="K6" s="988"/>
      <c r="L6" s="964"/>
      <c r="M6" s="962"/>
      <c r="N6" s="964"/>
      <c r="O6" s="962"/>
      <c r="P6" s="964"/>
      <c r="Q6" s="962"/>
      <c r="R6" s="964"/>
      <c r="S6" s="962"/>
      <c r="T6" s="964"/>
      <c r="U6" s="962"/>
      <c r="V6" s="964"/>
      <c r="W6" s="967"/>
      <c r="X6" s="969"/>
      <c r="Y6" s="972"/>
      <c r="Z6" s="974"/>
      <c r="AA6" s="972"/>
      <c r="AB6" s="974"/>
      <c r="AC6" s="972"/>
      <c r="AD6" s="974"/>
      <c r="AE6" s="972"/>
      <c r="AF6" s="974"/>
      <c r="AG6" s="993"/>
      <c r="AH6" s="995"/>
      <c r="AI6" s="993"/>
      <c r="AJ6" s="995"/>
      <c r="AK6" s="993"/>
      <c r="AL6" s="995"/>
      <c r="AM6" s="294"/>
      <c r="AN6" s="960"/>
      <c r="AO6" s="977"/>
      <c r="AP6" s="960"/>
      <c r="AQ6" s="977"/>
      <c r="AR6" s="960"/>
      <c r="AS6" s="977"/>
      <c r="AT6" s="960"/>
      <c r="AU6" s="977"/>
      <c r="AV6" s="960"/>
      <c r="AW6" s="977"/>
      <c r="AX6" s="960"/>
      <c r="AY6" s="977"/>
      <c r="AZ6" s="960"/>
      <c r="BA6" s="977"/>
      <c r="BB6" s="889"/>
      <c r="BC6" s="892"/>
      <c r="BD6" s="889"/>
      <c r="BE6" s="892"/>
      <c r="BF6" s="889"/>
      <c r="BG6" s="892"/>
      <c r="BH6" s="889"/>
      <c r="BI6" s="759"/>
      <c r="BJ6" s="759"/>
      <c r="BK6" s="759"/>
      <c r="BL6" s="759"/>
      <c r="BM6" s="759"/>
      <c r="BN6" s="759"/>
      <c r="BO6" s="759"/>
      <c r="BP6" s="759"/>
    </row>
    <row r="7" spans="1:71" ht="15.75" thickBot="1">
      <c r="A7" s="746"/>
      <c r="B7" s="746"/>
      <c r="C7" s="12"/>
      <c r="D7" s="13"/>
      <c r="E7" s="14"/>
      <c r="F7" s="15"/>
      <c r="G7" s="962"/>
      <c r="H7" s="984"/>
      <c r="I7" s="986"/>
      <c r="J7" s="965"/>
      <c r="K7" s="988"/>
      <c r="L7" s="965"/>
      <c r="M7" s="962"/>
      <c r="N7" s="965"/>
      <c r="O7" s="962"/>
      <c r="P7" s="965"/>
      <c r="Q7" s="962"/>
      <c r="R7" s="965"/>
      <c r="S7" s="962"/>
      <c r="T7" s="965"/>
      <c r="U7" s="962"/>
      <c r="V7" s="965"/>
      <c r="W7" s="967"/>
      <c r="X7" s="970"/>
      <c r="Y7" s="972"/>
      <c r="Z7" s="975"/>
      <c r="AA7" s="972"/>
      <c r="AB7" s="975"/>
      <c r="AC7" s="972"/>
      <c r="AD7" s="975"/>
      <c r="AE7" s="972"/>
      <c r="AF7" s="975"/>
      <c r="AG7" s="993"/>
      <c r="AH7" s="996"/>
      <c r="AI7" s="993"/>
      <c r="AJ7" s="996"/>
      <c r="AK7" s="993"/>
      <c r="AL7" s="996"/>
      <c r="AM7" s="295"/>
      <c r="AN7" s="960"/>
      <c r="AO7" s="978"/>
      <c r="AP7" s="960"/>
      <c r="AQ7" s="978"/>
      <c r="AR7" s="960"/>
      <c r="AS7" s="978"/>
      <c r="AT7" s="960"/>
      <c r="AU7" s="978"/>
      <c r="AV7" s="960"/>
      <c r="AW7" s="978"/>
      <c r="AX7" s="960"/>
      <c r="AY7" s="978"/>
      <c r="AZ7" s="960"/>
      <c r="BA7" s="978"/>
      <c r="BB7" s="889"/>
      <c r="BC7" s="1004"/>
      <c r="BD7" s="889"/>
      <c r="BE7" s="1004"/>
      <c r="BF7" s="889"/>
      <c r="BG7" s="1004"/>
      <c r="BH7" s="889"/>
      <c r="BI7" s="759"/>
      <c r="BJ7" s="759"/>
      <c r="BK7" s="759"/>
      <c r="BL7" s="759"/>
      <c r="BM7" s="759"/>
      <c r="BN7" s="759"/>
      <c r="BO7" s="759"/>
      <c r="BP7" s="746"/>
      <c r="BS7" s="768" t="s">
        <v>276</v>
      </c>
    </row>
    <row r="8" spans="1:71" ht="15.75" thickBot="1">
      <c r="A8" s="746"/>
      <c r="B8" s="746"/>
      <c r="C8" s="20" t="s">
        <v>14</v>
      </c>
      <c r="D8" s="20" t="s">
        <v>15</v>
      </c>
      <c r="E8" s="21" t="s">
        <v>16</v>
      </c>
      <c r="F8" s="22"/>
      <c r="G8" s="115">
        <v>5</v>
      </c>
      <c r="H8" s="116">
        <v>3</v>
      </c>
      <c r="I8" s="203">
        <v>4</v>
      </c>
      <c r="J8" s="204">
        <v>1</v>
      </c>
      <c r="K8" s="68">
        <v>2</v>
      </c>
      <c r="L8" s="69">
        <v>3</v>
      </c>
      <c r="M8" s="117"/>
      <c r="N8" s="118"/>
      <c r="O8" s="68"/>
      <c r="P8" s="69"/>
      <c r="Q8" s="117"/>
      <c r="R8" s="118"/>
      <c r="S8" s="68"/>
      <c r="T8" s="69"/>
      <c r="U8" s="117"/>
      <c r="V8" s="118"/>
      <c r="W8" s="246"/>
      <c r="X8" s="247"/>
      <c r="Y8" s="117"/>
      <c r="Z8" s="118"/>
      <c r="AA8" s="68"/>
      <c r="AB8" s="69"/>
      <c r="AC8" s="117"/>
      <c r="AD8" s="118"/>
      <c r="AE8" s="68"/>
      <c r="AF8" s="69"/>
      <c r="AG8" s="291"/>
      <c r="AH8" s="69"/>
      <c r="AI8" s="291"/>
      <c r="AJ8" s="300"/>
      <c r="AK8" s="68"/>
      <c r="AL8" s="69"/>
      <c r="AM8" s="296"/>
      <c r="AN8" s="68"/>
      <c r="AO8" s="69"/>
      <c r="AP8" s="68"/>
      <c r="AQ8" s="69"/>
      <c r="AR8" s="68"/>
      <c r="AS8" s="69"/>
      <c r="AT8" s="68"/>
      <c r="AU8" s="69"/>
      <c r="AV8" s="68"/>
      <c r="AW8" s="69"/>
      <c r="AX8" s="68"/>
      <c r="AY8" s="69"/>
      <c r="AZ8" s="68"/>
      <c r="BA8" s="69"/>
      <c r="BB8" s="68"/>
      <c r="BC8" s="69"/>
      <c r="BD8" s="68"/>
      <c r="BE8" s="69"/>
      <c r="BF8" s="68"/>
      <c r="BG8" s="69"/>
      <c r="BH8" s="68"/>
      <c r="BI8" s="307"/>
      <c r="BJ8" s="307"/>
      <c r="BK8" s="760">
        <f>G8+I8+K8+M8+O8+Q8+S8+U8+Y8+AA8+AC8+AE8+AG8+AI8+AK8+AN8+AP8+AR8+AT8+AV8+AX8+AZ8+BB8+BD8+BF8</f>
        <v>11</v>
      </c>
      <c r="BL8" s="760">
        <f>H8+J8+L8+N8+P8+R8+T8+V8+Z8+AB8+AD8+AF8+AH8+AJ8+AL8+AO8+AQ8+AS8+AU8+AW8+AY8+BA8+BC8+BE8+BG8</f>
        <v>7</v>
      </c>
      <c r="BM8" s="761"/>
      <c r="BN8" s="816" t="s">
        <v>279</v>
      </c>
      <c r="BO8" s="817"/>
      <c r="BP8" s="746"/>
      <c r="BS8" s="769" t="s">
        <v>275</v>
      </c>
    </row>
    <row r="9" spans="1:71" ht="14.25" customHeight="1">
      <c r="A9" s="746"/>
      <c r="B9" s="766">
        <v>1</v>
      </c>
      <c r="C9" s="57">
        <f>BK9</f>
        <v>0</v>
      </c>
      <c r="D9" s="125"/>
      <c r="E9" s="536" t="s">
        <v>216</v>
      </c>
      <c r="F9" s="196" t="s">
        <v>217</v>
      </c>
      <c r="G9" s="128"/>
      <c r="H9" s="81"/>
      <c r="I9" s="82"/>
      <c r="J9" s="83"/>
      <c r="K9" s="80"/>
      <c r="L9" s="81"/>
      <c r="M9" s="82"/>
      <c r="N9" s="83"/>
      <c r="O9" s="80"/>
      <c r="P9" s="81"/>
      <c r="Q9" s="82"/>
      <c r="R9" s="83"/>
      <c r="S9" s="80"/>
      <c r="T9" s="81"/>
      <c r="U9" s="80"/>
      <c r="V9" s="81"/>
      <c r="W9" s="248"/>
      <c r="X9" s="249"/>
      <c r="Y9" s="82"/>
      <c r="Z9" s="83"/>
      <c r="AA9" s="80"/>
      <c r="AB9" s="81"/>
      <c r="AC9" s="88"/>
      <c r="AD9" s="89"/>
      <c r="AE9" s="88"/>
      <c r="AF9" s="89"/>
      <c r="AG9" s="88"/>
      <c r="AH9" s="89"/>
      <c r="AI9" s="88"/>
      <c r="AJ9" s="301"/>
      <c r="AK9" s="88"/>
      <c r="AL9" s="89"/>
      <c r="AM9" s="297"/>
      <c r="AN9" s="88"/>
      <c r="AO9" s="89"/>
      <c r="AP9" s="88"/>
      <c r="AQ9" s="89"/>
      <c r="AR9" s="88"/>
      <c r="AS9" s="89"/>
      <c r="AT9" s="88"/>
      <c r="AU9" s="89"/>
      <c r="AV9" s="88"/>
      <c r="AW9" s="89"/>
      <c r="AX9" s="88"/>
      <c r="AY9" s="89"/>
      <c r="AZ9" s="88"/>
      <c r="BA9" s="89"/>
      <c r="BB9" s="88"/>
      <c r="BC9" s="89"/>
      <c r="BD9" s="88"/>
      <c r="BE9" s="89"/>
      <c r="BF9" s="88"/>
      <c r="BG9" s="89"/>
      <c r="BH9" s="88"/>
      <c r="BI9" s="308"/>
      <c r="BJ9" s="308"/>
      <c r="BK9" s="762">
        <f>SUM(G9:BJ9)</f>
        <v>0</v>
      </c>
      <c r="BL9" s="762"/>
      <c r="BM9" s="756"/>
      <c r="BN9" s="478" t="s">
        <v>78</v>
      </c>
      <c r="BO9" s="468">
        <v>3</v>
      </c>
      <c r="BP9" s="746"/>
      <c r="BS9" s="770" t="s">
        <v>264</v>
      </c>
    </row>
    <row r="10" spans="1:71" ht="14.25" customHeight="1">
      <c r="A10" s="746"/>
      <c r="B10" s="766">
        <v>2</v>
      </c>
      <c r="C10" s="58">
        <f t="shared" ref="C10:C25" si="0">BK10</f>
        <v>4</v>
      </c>
      <c r="D10" s="126"/>
      <c r="E10" s="537" t="s">
        <v>22</v>
      </c>
      <c r="F10" s="197" t="s">
        <v>33</v>
      </c>
      <c r="G10" s="86">
        <v>1</v>
      </c>
      <c r="H10" s="85"/>
      <c r="I10" s="86">
        <v>1</v>
      </c>
      <c r="J10" s="87"/>
      <c r="K10" s="84">
        <v>2</v>
      </c>
      <c r="L10" s="85"/>
      <c r="M10" s="86"/>
      <c r="N10" s="87"/>
      <c r="O10" s="84"/>
      <c r="P10" s="85"/>
      <c r="Q10" s="86"/>
      <c r="R10" s="87"/>
      <c r="S10" s="84"/>
      <c r="T10" s="85"/>
      <c r="U10" s="84"/>
      <c r="V10" s="85"/>
      <c r="W10" s="250"/>
      <c r="X10" s="251"/>
      <c r="Y10" s="86"/>
      <c r="Z10" s="87"/>
      <c r="AA10" s="84"/>
      <c r="AB10" s="85"/>
      <c r="AC10" s="84"/>
      <c r="AD10" s="85"/>
      <c r="AE10" s="84"/>
      <c r="AF10" s="85"/>
      <c r="AG10" s="84"/>
      <c r="AH10" s="85"/>
      <c r="AI10" s="84"/>
      <c r="AJ10" s="302"/>
      <c r="AK10" s="84"/>
      <c r="AL10" s="85"/>
      <c r="AM10" s="298"/>
      <c r="AN10" s="84"/>
      <c r="AO10" s="85"/>
      <c r="AP10" s="84"/>
      <c r="AQ10" s="85"/>
      <c r="AR10" s="84"/>
      <c r="AS10" s="85"/>
      <c r="AT10" s="84"/>
      <c r="AU10" s="85"/>
      <c r="AV10" s="84"/>
      <c r="AW10" s="85"/>
      <c r="AX10" s="84"/>
      <c r="AY10" s="85"/>
      <c r="AZ10" s="84"/>
      <c r="BA10" s="85"/>
      <c r="BB10" s="84"/>
      <c r="BC10" s="85"/>
      <c r="BD10" s="84"/>
      <c r="BE10" s="85"/>
      <c r="BF10" s="84"/>
      <c r="BG10" s="85"/>
      <c r="BH10" s="84"/>
      <c r="BI10" s="308"/>
      <c r="BJ10" s="308"/>
      <c r="BK10" s="762">
        <f t="shared" ref="BK10:BK25" si="1">SUM(G10:BJ10)</f>
        <v>4</v>
      </c>
      <c r="BL10" s="762"/>
      <c r="BM10" s="756"/>
      <c r="BN10" s="479" t="s">
        <v>277</v>
      </c>
      <c r="BO10" s="475">
        <v>2</v>
      </c>
      <c r="BP10" s="746"/>
      <c r="BS10" s="770" t="s">
        <v>263</v>
      </c>
    </row>
    <row r="11" spans="1:71" ht="14.25" customHeight="1">
      <c r="A11" s="746"/>
      <c r="B11" s="766">
        <v>3</v>
      </c>
      <c r="C11" s="58">
        <f t="shared" si="0"/>
        <v>0</v>
      </c>
      <c r="D11" s="126"/>
      <c r="E11" s="537" t="s">
        <v>17</v>
      </c>
      <c r="F11" s="197" t="s">
        <v>55</v>
      </c>
      <c r="G11" s="86"/>
      <c r="H11" s="85"/>
      <c r="I11" s="86"/>
      <c r="J11" s="87"/>
      <c r="K11" s="84"/>
      <c r="L11" s="85"/>
      <c r="M11" s="86"/>
      <c r="N11" s="87"/>
      <c r="O11" s="84"/>
      <c r="P11" s="85"/>
      <c r="Q11" s="86"/>
      <c r="R11" s="87"/>
      <c r="S11" s="84"/>
      <c r="T11" s="85"/>
      <c r="U11" s="84"/>
      <c r="V11" s="85"/>
      <c r="W11" s="250"/>
      <c r="X11" s="251"/>
      <c r="Y11" s="86"/>
      <c r="Z11" s="87"/>
      <c r="AA11" s="84"/>
      <c r="AB11" s="85"/>
      <c r="AC11" s="84"/>
      <c r="AD11" s="85"/>
      <c r="AE11" s="84"/>
      <c r="AF11" s="85"/>
      <c r="AG11" s="84"/>
      <c r="AH11" s="85"/>
      <c r="AI11" s="84"/>
      <c r="AJ11" s="302"/>
      <c r="AK11" s="84"/>
      <c r="AL11" s="85"/>
      <c r="AM11" s="298"/>
      <c r="AN11" s="84"/>
      <c r="AO11" s="85"/>
      <c r="AP11" s="84"/>
      <c r="AQ11" s="85"/>
      <c r="AR11" s="84"/>
      <c r="AS11" s="85"/>
      <c r="AT11" s="84"/>
      <c r="AU11" s="85"/>
      <c r="AV11" s="84"/>
      <c r="AW11" s="85"/>
      <c r="AX11" s="84"/>
      <c r="AY11" s="85"/>
      <c r="AZ11" s="84"/>
      <c r="BA11" s="85"/>
      <c r="BB11" s="84"/>
      <c r="BC11" s="85"/>
      <c r="BD11" s="84"/>
      <c r="BE11" s="85"/>
      <c r="BF11" s="84"/>
      <c r="BG11" s="85"/>
      <c r="BH11" s="84"/>
      <c r="BI11" s="308"/>
      <c r="BJ11" s="308"/>
      <c r="BK11" s="762">
        <f t="shared" si="1"/>
        <v>0</v>
      </c>
      <c r="BL11" s="762"/>
      <c r="BM11" s="756"/>
      <c r="BN11" s="480" t="s">
        <v>278</v>
      </c>
      <c r="BO11" s="473">
        <v>0</v>
      </c>
      <c r="BP11" s="746"/>
      <c r="BS11" s="771" t="s">
        <v>262</v>
      </c>
    </row>
    <row r="12" spans="1:71" ht="14.25" customHeight="1">
      <c r="A12" s="746"/>
      <c r="B12" s="766">
        <v>4</v>
      </c>
      <c r="C12" s="58">
        <f t="shared" si="0"/>
        <v>1</v>
      </c>
      <c r="D12" s="126"/>
      <c r="E12" s="537" t="s">
        <v>219</v>
      </c>
      <c r="F12" s="197" t="s">
        <v>220</v>
      </c>
      <c r="G12" s="86">
        <v>1</v>
      </c>
      <c r="H12" s="85"/>
      <c r="I12" s="86"/>
      <c r="J12" s="87"/>
      <c r="K12" s="84"/>
      <c r="L12" s="85"/>
      <c r="M12" s="86"/>
      <c r="N12" s="87"/>
      <c r="O12" s="84"/>
      <c r="P12" s="85"/>
      <c r="Q12" s="86"/>
      <c r="R12" s="87"/>
      <c r="S12" s="84"/>
      <c r="T12" s="85"/>
      <c r="U12" s="84"/>
      <c r="V12" s="85"/>
      <c r="W12" s="250"/>
      <c r="X12" s="251"/>
      <c r="Y12" s="86"/>
      <c r="Z12" s="87"/>
      <c r="AA12" s="84"/>
      <c r="AB12" s="85"/>
      <c r="AC12" s="84"/>
      <c r="AD12" s="85"/>
      <c r="AE12" s="84"/>
      <c r="AF12" s="85"/>
      <c r="AG12" s="84"/>
      <c r="AH12" s="85"/>
      <c r="AI12" s="84"/>
      <c r="AJ12" s="302"/>
      <c r="AK12" s="84"/>
      <c r="AL12" s="85"/>
      <c r="AM12" s="298"/>
      <c r="AN12" s="84"/>
      <c r="AO12" s="85"/>
      <c r="AP12" s="84"/>
      <c r="AQ12" s="85"/>
      <c r="AR12" s="84"/>
      <c r="AS12" s="85"/>
      <c r="AT12" s="84"/>
      <c r="AU12" s="85"/>
      <c r="AV12" s="84"/>
      <c r="AW12" s="85"/>
      <c r="AX12" s="84"/>
      <c r="AY12" s="85"/>
      <c r="AZ12" s="84"/>
      <c r="BA12" s="85"/>
      <c r="BB12" s="84"/>
      <c r="BC12" s="85"/>
      <c r="BD12" s="84"/>
      <c r="BE12" s="85"/>
      <c r="BF12" s="84"/>
      <c r="BG12" s="85"/>
      <c r="BH12" s="84"/>
      <c r="BI12" s="308"/>
      <c r="BJ12" s="308"/>
      <c r="BK12" s="762">
        <f t="shared" si="1"/>
        <v>1</v>
      </c>
      <c r="BL12" s="762"/>
      <c r="BM12" s="756"/>
      <c r="BN12" s="790" t="s">
        <v>81</v>
      </c>
      <c r="BO12" s="788">
        <v>1</v>
      </c>
      <c r="BP12" s="770"/>
    </row>
    <row r="13" spans="1:71" ht="14.25" customHeight="1">
      <c r="A13" s="746"/>
      <c r="B13" s="766">
        <v>5</v>
      </c>
      <c r="C13" s="58">
        <f t="shared" si="0"/>
        <v>4</v>
      </c>
      <c r="D13" s="126"/>
      <c r="E13" s="537" t="s">
        <v>167</v>
      </c>
      <c r="F13" s="197" t="s">
        <v>107</v>
      </c>
      <c r="G13" s="86">
        <v>3</v>
      </c>
      <c r="H13" s="85"/>
      <c r="I13" s="86">
        <v>1</v>
      </c>
      <c r="J13" s="87"/>
      <c r="K13" s="84"/>
      <c r="L13" s="85"/>
      <c r="M13" s="86"/>
      <c r="N13" s="87"/>
      <c r="O13" s="84"/>
      <c r="P13" s="85"/>
      <c r="Q13" s="86"/>
      <c r="R13" s="87"/>
      <c r="S13" s="84"/>
      <c r="T13" s="85"/>
      <c r="U13" s="84"/>
      <c r="V13" s="85"/>
      <c r="W13" s="250"/>
      <c r="X13" s="251"/>
      <c r="Y13" s="86"/>
      <c r="Z13" s="87"/>
      <c r="AA13" s="84"/>
      <c r="AB13" s="85"/>
      <c r="AC13" s="84"/>
      <c r="AD13" s="85"/>
      <c r="AE13" s="84"/>
      <c r="AF13" s="85"/>
      <c r="AG13" s="84"/>
      <c r="AH13" s="85"/>
      <c r="AI13" s="84"/>
      <c r="AJ13" s="302"/>
      <c r="AK13" s="84"/>
      <c r="AL13" s="85"/>
      <c r="AM13" s="298"/>
      <c r="AN13" s="84"/>
      <c r="AO13" s="85"/>
      <c r="AP13" s="84"/>
      <c r="AQ13" s="85"/>
      <c r="AR13" s="84"/>
      <c r="AS13" s="85"/>
      <c r="AT13" s="84"/>
      <c r="AU13" s="85"/>
      <c r="AV13" s="84"/>
      <c r="AW13" s="85"/>
      <c r="AX13" s="84"/>
      <c r="AY13" s="85"/>
      <c r="AZ13" s="84"/>
      <c r="BA13" s="85"/>
      <c r="BB13" s="84"/>
      <c r="BC13" s="85"/>
      <c r="BD13" s="84"/>
      <c r="BE13" s="85"/>
      <c r="BF13" s="84"/>
      <c r="BG13" s="85"/>
      <c r="BH13" s="84"/>
      <c r="BI13" s="308"/>
      <c r="BJ13" s="308"/>
      <c r="BK13" s="309">
        <f t="shared" si="1"/>
        <v>4</v>
      </c>
      <c r="BL13" s="309"/>
      <c r="BM13" s="756"/>
      <c r="BN13" s="416" t="s">
        <v>5</v>
      </c>
      <c r="BO13" s="470">
        <f>C26</f>
        <v>11</v>
      </c>
      <c r="BP13" s="756"/>
    </row>
    <row r="14" spans="1:71" ht="14.25" customHeight="1" thickBot="1">
      <c r="A14" s="746"/>
      <c r="B14" s="766">
        <v>6</v>
      </c>
      <c r="C14" s="58">
        <f t="shared" si="0"/>
        <v>0</v>
      </c>
      <c r="D14" s="126"/>
      <c r="E14" s="537" t="s">
        <v>18</v>
      </c>
      <c r="F14" s="197" t="s">
        <v>58</v>
      </c>
      <c r="G14" s="86"/>
      <c r="H14" s="85"/>
      <c r="I14" s="86"/>
      <c r="J14" s="87"/>
      <c r="K14" s="84"/>
      <c r="L14" s="85"/>
      <c r="M14" s="86"/>
      <c r="N14" s="87"/>
      <c r="O14" s="84"/>
      <c r="P14" s="85"/>
      <c r="Q14" s="86"/>
      <c r="R14" s="87"/>
      <c r="S14" s="84"/>
      <c r="T14" s="85"/>
      <c r="U14" s="84"/>
      <c r="V14" s="85"/>
      <c r="W14" s="250"/>
      <c r="X14" s="251"/>
      <c r="Y14" s="86"/>
      <c r="Z14" s="87"/>
      <c r="AA14" s="84"/>
      <c r="AB14" s="85"/>
      <c r="AC14" s="84"/>
      <c r="AD14" s="85"/>
      <c r="AE14" s="84"/>
      <c r="AF14" s="85"/>
      <c r="AG14" s="84"/>
      <c r="AH14" s="85"/>
      <c r="AI14" s="84"/>
      <c r="AJ14" s="302"/>
      <c r="AK14" s="84"/>
      <c r="AL14" s="85"/>
      <c r="AM14" s="298"/>
      <c r="AN14" s="84"/>
      <c r="AO14" s="85"/>
      <c r="AP14" s="84"/>
      <c r="AQ14" s="85"/>
      <c r="AR14" s="84"/>
      <c r="AS14" s="85"/>
      <c r="AT14" s="84"/>
      <c r="AU14" s="85"/>
      <c r="AV14" s="84"/>
      <c r="AW14" s="85"/>
      <c r="AX14" s="84"/>
      <c r="AY14" s="85"/>
      <c r="AZ14" s="84"/>
      <c r="BA14" s="85"/>
      <c r="BB14" s="84"/>
      <c r="BC14" s="85"/>
      <c r="BD14" s="84"/>
      <c r="BE14" s="85"/>
      <c r="BF14" s="84"/>
      <c r="BG14" s="85"/>
      <c r="BH14" s="84"/>
      <c r="BI14" s="308"/>
      <c r="BJ14" s="308"/>
      <c r="BK14" s="309">
        <f t="shared" si="1"/>
        <v>0</v>
      </c>
      <c r="BL14" s="309"/>
      <c r="BM14" s="756"/>
      <c r="BN14" s="481" t="s">
        <v>6</v>
      </c>
      <c r="BO14" s="472">
        <f>D27</f>
        <v>7</v>
      </c>
      <c r="BP14" s="756"/>
    </row>
    <row r="15" spans="1:71" ht="14.25" customHeight="1">
      <c r="A15" s="746"/>
      <c r="B15" s="766">
        <v>7</v>
      </c>
      <c r="C15" s="58">
        <f t="shared" si="0"/>
        <v>0</v>
      </c>
      <c r="D15" s="126"/>
      <c r="E15" s="537" t="s">
        <v>56</v>
      </c>
      <c r="F15" s="198" t="s">
        <v>25</v>
      </c>
      <c r="G15" s="86"/>
      <c r="H15" s="85"/>
      <c r="I15" s="86"/>
      <c r="J15" s="87"/>
      <c r="K15" s="84"/>
      <c r="L15" s="85"/>
      <c r="M15" s="86"/>
      <c r="N15" s="87"/>
      <c r="O15" s="84"/>
      <c r="P15" s="85"/>
      <c r="Q15" s="86"/>
      <c r="R15" s="87"/>
      <c r="S15" s="84"/>
      <c r="T15" s="85"/>
      <c r="U15" s="84"/>
      <c r="V15" s="85"/>
      <c r="W15" s="250"/>
      <c r="X15" s="251"/>
      <c r="Y15" s="86"/>
      <c r="Z15" s="87"/>
      <c r="AA15" s="84"/>
      <c r="AB15" s="85"/>
      <c r="AC15" s="84"/>
      <c r="AD15" s="85"/>
      <c r="AE15" s="84"/>
      <c r="AF15" s="85"/>
      <c r="AG15" s="84"/>
      <c r="AH15" s="85"/>
      <c r="AI15" s="84"/>
      <c r="AJ15" s="302"/>
      <c r="AK15" s="84"/>
      <c r="AL15" s="85"/>
      <c r="AM15" s="298"/>
      <c r="AN15" s="84"/>
      <c r="AO15" s="85"/>
      <c r="AP15" s="84"/>
      <c r="AQ15" s="85"/>
      <c r="AR15" s="84"/>
      <c r="AS15" s="85"/>
      <c r="AT15" s="84"/>
      <c r="AU15" s="85"/>
      <c r="AV15" s="84"/>
      <c r="AW15" s="85"/>
      <c r="AX15" s="84"/>
      <c r="AY15" s="85"/>
      <c r="AZ15" s="84"/>
      <c r="BA15" s="85"/>
      <c r="BB15" s="84"/>
      <c r="BC15" s="85"/>
      <c r="BD15" s="84"/>
      <c r="BE15" s="85"/>
      <c r="BF15" s="84"/>
      <c r="BG15" s="85"/>
      <c r="BH15" s="84"/>
      <c r="BI15" s="308"/>
      <c r="BJ15" s="308"/>
      <c r="BK15" s="309">
        <f t="shared" si="1"/>
        <v>0</v>
      </c>
      <c r="BL15" s="309"/>
      <c r="BM15" s="756"/>
      <c r="BN15" s="746"/>
      <c r="BO15" s="746"/>
      <c r="BP15" s="756"/>
    </row>
    <row r="16" spans="1:71" ht="14.25" customHeight="1">
      <c r="A16" s="746"/>
      <c r="B16" s="766">
        <v>8</v>
      </c>
      <c r="C16" s="58">
        <f t="shared" si="0"/>
        <v>0</v>
      </c>
      <c r="D16" s="126"/>
      <c r="E16" s="537" t="s">
        <v>47</v>
      </c>
      <c r="F16" s="197" t="s">
        <v>48</v>
      </c>
      <c r="G16" s="86"/>
      <c r="H16" s="85"/>
      <c r="I16" s="86"/>
      <c r="J16" s="87"/>
      <c r="K16" s="84"/>
      <c r="L16" s="85"/>
      <c r="M16" s="86"/>
      <c r="N16" s="87"/>
      <c r="O16" s="84"/>
      <c r="P16" s="85"/>
      <c r="Q16" s="86"/>
      <c r="R16" s="87"/>
      <c r="S16" s="84"/>
      <c r="T16" s="85"/>
      <c r="U16" s="84"/>
      <c r="V16" s="85"/>
      <c r="W16" s="250"/>
      <c r="X16" s="251"/>
      <c r="Y16" s="86"/>
      <c r="Z16" s="87"/>
      <c r="AA16" s="84"/>
      <c r="AB16" s="85"/>
      <c r="AC16" s="84"/>
      <c r="AD16" s="85"/>
      <c r="AE16" s="84"/>
      <c r="AF16" s="85"/>
      <c r="AG16" s="84"/>
      <c r="AH16" s="85"/>
      <c r="AI16" s="84"/>
      <c r="AJ16" s="302"/>
      <c r="AK16" s="84"/>
      <c r="AL16" s="85"/>
      <c r="AM16" s="298"/>
      <c r="AN16" s="84"/>
      <c r="AO16" s="85"/>
      <c r="AP16" s="84"/>
      <c r="AQ16" s="85"/>
      <c r="AR16" s="84"/>
      <c r="AS16" s="85"/>
      <c r="AT16" s="84"/>
      <c r="AU16" s="85"/>
      <c r="AV16" s="84"/>
      <c r="AW16" s="85"/>
      <c r="AX16" s="84"/>
      <c r="AY16" s="85"/>
      <c r="AZ16" s="84"/>
      <c r="BA16" s="85"/>
      <c r="BB16" s="84"/>
      <c r="BC16" s="85"/>
      <c r="BD16" s="84"/>
      <c r="BE16" s="85"/>
      <c r="BF16" s="84"/>
      <c r="BG16" s="85"/>
      <c r="BH16" s="84"/>
      <c r="BI16" s="308"/>
      <c r="BJ16" s="308"/>
      <c r="BK16" s="309">
        <f t="shared" si="1"/>
        <v>0</v>
      </c>
      <c r="BL16" s="309"/>
      <c r="BM16" s="756"/>
      <c r="BN16" s="746"/>
      <c r="BO16" s="746"/>
      <c r="BP16" s="756"/>
    </row>
    <row r="17" spans="1:68" ht="14.25" customHeight="1">
      <c r="A17" s="746"/>
      <c r="B17" s="766">
        <v>9</v>
      </c>
      <c r="C17" s="58">
        <f t="shared" si="0"/>
        <v>0</v>
      </c>
      <c r="D17" s="126"/>
      <c r="E17" s="537" t="s">
        <v>218</v>
      </c>
      <c r="F17" s="197" t="s">
        <v>49</v>
      </c>
      <c r="G17" s="86"/>
      <c r="H17" s="85"/>
      <c r="I17" s="86"/>
      <c r="J17" s="87"/>
      <c r="K17" s="84"/>
      <c r="L17" s="85"/>
      <c r="M17" s="86"/>
      <c r="N17" s="87"/>
      <c r="O17" s="84"/>
      <c r="P17" s="85"/>
      <c r="Q17" s="86"/>
      <c r="R17" s="87"/>
      <c r="S17" s="84"/>
      <c r="T17" s="85"/>
      <c r="U17" s="84"/>
      <c r="V17" s="85"/>
      <c r="W17" s="250"/>
      <c r="X17" s="251"/>
      <c r="Y17" s="86"/>
      <c r="Z17" s="87"/>
      <c r="AA17" s="84"/>
      <c r="AB17" s="85"/>
      <c r="AC17" s="84"/>
      <c r="AD17" s="85"/>
      <c r="AE17" s="84"/>
      <c r="AF17" s="85"/>
      <c r="AG17" s="84"/>
      <c r="AH17" s="85"/>
      <c r="AI17" s="84"/>
      <c r="AJ17" s="302"/>
      <c r="AK17" s="84"/>
      <c r="AL17" s="85"/>
      <c r="AM17" s="298"/>
      <c r="AN17" s="84"/>
      <c r="AO17" s="85"/>
      <c r="AP17" s="84"/>
      <c r="AQ17" s="85"/>
      <c r="AR17" s="84"/>
      <c r="AS17" s="85"/>
      <c r="AT17" s="84"/>
      <c r="AU17" s="85"/>
      <c r="AV17" s="84"/>
      <c r="AW17" s="85"/>
      <c r="AX17" s="84"/>
      <c r="AY17" s="85"/>
      <c r="AZ17" s="84"/>
      <c r="BA17" s="85"/>
      <c r="BB17" s="84"/>
      <c r="BC17" s="85"/>
      <c r="BD17" s="84"/>
      <c r="BE17" s="85"/>
      <c r="BF17" s="84"/>
      <c r="BG17" s="85"/>
      <c r="BH17" s="84"/>
      <c r="BI17" s="308"/>
      <c r="BJ17" s="308"/>
      <c r="BK17" s="309">
        <f t="shared" si="1"/>
        <v>0</v>
      </c>
      <c r="BL17" s="309"/>
      <c r="BM17" s="756"/>
      <c r="BN17" s="1009" t="s">
        <v>11</v>
      </c>
      <c r="BO17" s="1010"/>
      <c r="BP17" s="756"/>
    </row>
    <row r="18" spans="1:68" ht="14.25" customHeight="1">
      <c r="A18" s="746"/>
      <c r="B18" s="766">
        <v>10</v>
      </c>
      <c r="C18" s="58">
        <f t="shared" si="0"/>
        <v>1</v>
      </c>
      <c r="D18" s="126"/>
      <c r="E18" s="537" t="s">
        <v>51</v>
      </c>
      <c r="F18" s="197" t="s">
        <v>33</v>
      </c>
      <c r="G18" s="86"/>
      <c r="H18" s="85"/>
      <c r="I18" s="82">
        <v>1</v>
      </c>
      <c r="J18" s="83"/>
      <c r="K18" s="88"/>
      <c r="L18" s="89"/>
      <c r="M18" s="82"/>
      <c r="N18" s="83"/>
      <c r="O18" s="88"/>
      <c r="P18" s="89"/>
      <c r="Q18" s="82"/>
      <c r="R18" s="83"/>
      <c r="S18" s="88"/>
      <c r="T18" s="89"/>
      <c r="U18" s="88"/>
      <c r="V18" s="89"/>
      <c r="W18" s="252"/>
      <c r="X18" s="253"/>
      <c r="Y18" s="82"/>
      <c r="Z18" s="83"/>
      <c r="AA18" s="88"/>
      <c r="AB18" s="89"/>
      <c r="AC18" s="88"/>
      <c r="AD18" s="89"/>
      <c r="AE18" s="88"/>
      <c r="AF18" s="89"/>
      <c r="AG18" s="88"/>
      <c r="AH18" s="89"/>
      <c r="AI18" s="88"/>
      <c r="AJ18" s="301"/>
      <c r="AK18" s="88"/>
      <c r="AL18" s="89"/>
      <c r="AM18" s="297"/>
      <c r="AN18" s="88"/>
      <c r="AO18" s="89"/>
      <c r="AP18" s="88"/>
      <c r="AQ18" s="89"/>
      <c r="AR18" s="88"/>
      <c r="AS18" s="89"/>
      <c r="AT18" s="88"/>
      <c r="AU18" s="89"/>
      <c r="AV18" s="88"/>
      <c r="AW18" s="89"/>
      <c r="AX18" s="88"/>
      <c r="AY18" s="89"/>
      <c r="AZ18" s="88"/>
      <c r="BA18" s="89"/>
      <c r="BB18" s="88"/>
      <c r="BC18" s="89"/>
      <c r="BD18" s="88"/>
      <c r="BE18" s="89"/>
      <c r="BF18" s="88"/>
      <c r="BG18" s="89"/>
      <c r="BH18" s="88"/>
      <c r="BI18" s="308"/>
      <c r="BJ18" s="308"/>
      <c r="BK18" s="309">
        <f t="shared" si="1"/>
        <v>1</v>
      </c>
      <c r="BL18" s="309"/>
      <c r="BM18" s="756"/>
      <c r="BN18" s="823"/>
      <c r="BO18" s="824"/>
      <c r="BP18" s="756"/>
    </row>
    <row r="19" spans="1:68" ht="14.25" customHeight="1">
      <c r="A19" s="746"/>
      <c r="B19" s="766">
        <v>11</v>
      </c>
      <c r="C19" s="58">
        <f t="shared" si="0"/>
        <v>0</v>
      </c>
      <c r="D19" s="126"/>
      <c r="E19" s="537" t="s">
        <v>52</v>
      </c>
      <c r="F19" s="197" t="s">
        <v>25</v>
      </c>
      <c r="G19" s="86"/>
      <c r="H19" s="85"/>
      <c r="I19" s="82"/>
      <c r="J19" s="83"/>
      <c r="K19" s="88"/>
      <c r="L19" s="89"/>
      <c r="M19" s="82"/>
      <c r="N19" s="83"/>
      <c r="O19" s="88"/>
      <c r="P19" s="89"/>
      <c r="Q19" s="82"/>
      <c r="R19" s="83"/>
      <c r="S19" s="88"/>
      <c r="T19" s="89"/>
      <c r="U19" s="88"/>
      <c r="V19" s="89"/>
      <c r="W19" s="252"/>
      <c r="X19" s="253"/>
      <c r="Y19" s="82"/>
      <c r="Z19" s="83"/>
      <c r="AA19" s="88"/>
      <c r="AB19" s="89"/>
      <c r="AC19" s="88"/>
      <c r="AD19" s="89"/>
      <c r="AE19" s="88"/>
      <c r="AF19" s="89"/>
      <c r="AG19" s="88"/>
      <c r="AH19" s="89"/>
      <c r="AI19" s="88"/>
      <c r="AJ19" s="301"/>
      <c r="AK19" s="88"/>
      <c r="AL19" s="89"/>
      <c r="AM19" s="297"/>
      <c r="AN19" s="88"/>
      <c r="AO19" s="89"/>
      <c r="AP19" s="88"/>
      <c r="AQ19" s="89"/>
      <c r="AR19" s="88"/>
      <c r="AS19" s="89"/>
      <c r="AT19" s="88"/>
      <c r="AU19" s="89"/>
      <c r="AV19" s="88"/>
      <c r="AW19" s="89"/>
      <c r="AX19" s="88"/>
      <c r="AY19" s="89"/>
      <c r="AZ19" s="88"/>
      <c r="BA19" s="89"/>
      <c r="BB19" s="88"/>
      <c r="BC19" s="89"/>
      <c r="BD19" s="88"/>
      <c r="BE19" s="89"/>
      <c r="BF19" s="88"/>
      <c r="BG19" s="89"/>
      <c r="BH19" s="88"/>
      <c r="BI19" s="308"/>
      <c r="BJ19" s="308"/>
      <c r="BK19" s="309">
        <f t="shared" si="1"/>
        <v>0</v>
      </c>
      <c r="BL19" s="309"/>
      <c r="BM19" s="756"/>
      <c r="BN19" s="822" t="s">
        <v>345</v>
      </c>
      <c r="BO19" s="825">
        <v>4</v>
      </c>
      <c r="BP19" s="756"/>
    </row>
    <row r="20" spans="1:68" ht="14.25" customHeight="1">
      <c r="A20" s="746"/>
      <c r="B20" s="766">
        <v>12</v>
      </c>
      <c r="C20" s="58">
        <f t="shared" si="0"/>
        <v>0</v>
      </c>
      <c r="D20" s="126"/>
      <c r="E20" s="537" t="s">
        <v>19</v>
      </c>
      <c r="F20" s="197" t="s">
        <v>57</v>
      </c>
      <c r="G20" s="86"/>
      <c r="H20" s="85"/>
      <c r="I20" s="82"/>
      <c r="J20" s="83"/>
      <c r="K20" s="88"/>
      <c r="L20" s="89"/>
      <c r="M20" s="82"/>
      <c r="N20" s="83"/>
      <c r="O20" s="88"/>
      <c r="P20" s="89"/>
      <c r="Q20" s="82"/>
      <c r="R20" s="83"/>
      <c r="S20" s="88"/>
      <c r="T20" s="89"/>
      <c r="U20" s="88"/>
      <c r="V20" s="89"/>
      <c r="W20" s="252"/>
      <c r="X20" s="253"/>
      <c r="Y20" s="82"/>
      <c r="Z20" s="83"/>
      <c r="AA20" s="88"/>
      <c r="AB20" s="89"/>
      <c r="AC20" s="88"/>
      <c r="AD20" s="89"/>
      <c r="AE20" s="88"/>
      <c r="AF20" s="89"/>
      <c r="AG20" s="88"/>
      <c r="AH20" s="89"/>
      <c r="AI20" s="88"/>
      <c r="AJ20" s="301"/>
      <c r="AK20" s="88"/>
      <c r="AL20" s="89"/>
      <c r="AM20" s="297"/>
      <c r="AN20" s="88"/>
      <c r="AO20" s="89"/>
      <c r="AP20" s="88"/>
      <c r="AQ20" s="89"/>
      <c r="AR20" s="88"/>
      <c r="AS20" s="89"/>
      <c r="AT20" s="88"/>
      <c r="AU20" s="89"/>
      <c r="AV20" s="88"/>
      <c r="AW20" s="89"/>
      <c r="AX20" s="88"/>
      <c r="AY20" s="89"/>
      <c r="AZ20" s="88"/>
      <c r="BA20" s="89"/>
      <c r="BB20" s="88"/>
      <c r="BC20" s="89"/>
      <c r="BD20" s="88"/>
      <c r="BE20" s="89"/>
      <c r="BF20" s="88"/>
      <c r="BG20" s="89"/>
      <c r="BH20" s="88"/>
      <c r="BI20" s="308"/>
      <c r="BJ20" s="308"/>
      <c r="BK20" s="309">
        <f t="shared" si="1"/>
        <v>0</v>
      </c>
      <c r="BL20" s="309"/>
      <c r="BM20" s="756"/>
      <c r="BN20" s="822" t="s">
        <v>346</v>
      </c>
      <c r="BO20" s="825">
        <v>4</v>
      </c>
      <c r="BP20" s="756"/>
    </row>
    <row r="21" spans="1:68" ht="14.25" customHeight="1">
      <c r="A21" s="746"/>
      <c r="B21" s="766">
        <v>13</v>
      </c>
      <c r="C21" s="58">
        <f t="shared" si="0"/>
        <v>1</v>
      </c>
      <c r="D21" s="126"/>
      <c r="E21" s="537" t="s">
        <v>64</v>
      </c>
      <c r="F21" s="197" t="s">
        <v>29</v>
      </c>
      <c r="G21" s="86"/>
      <c r="H21" s="85"/>
      <c r="I21" s="82">
        <v>1</v>
      </c>
      <c r="J21" s="83"/>
      <c r="K21" s="88"/>
      <c r="L21" s="89"/>
      <c r="M21" s="82"/>
      <c r="N21" s="83"/>
      <c r="O21" s="88"/>
      <c r="P21" s="89"/>
      <c r="Q21" s="82"/>
      <c r="R21" s="83"/>
      <c r="S21" s="88"/>
      <c r="T21" s="89"/>
      <c r="U21" s="88"/>
      <c r="V21" s="89"/>
      <c r="W21" s="252"/>
      <c r="X21" s="253"/>
      <c r="Y21" s="82"/>
      <c r="Z21" s="83"/>
      <c r="AA21" s="88"/>
      <c r="AB21" s="89"/>
      <c r="AC21" s="88"/>
      <c r="AD21" s="89"/>
      <c r="AE21" s="88"/>
      <c r="AF21" s="89"/>
      <c r="AG21" s="88"/>
      <c r="AH21" s="89"/>
      <c r="AI21" s="88"/>
      <c r="AJ21" s="301"/>
      <c r="AK21" s="88"/>
      <c r="AL21" s="89"/>
      <c r="AM21" s="297"/>
      <c r="AN21" s="88"/>
      <c r="AO21" s="89"/>
      <c r="AP21" s="88"/>
      <c r="AQ21" s="89"/>
      <c r="AR21" s="88"/>
      <c r="AS21" s="89"/>
      <c r="AT21" s="88"/>
      <c r="AU21" s="89"/>
      <c r="AV21" s="88"/>
      <c r="AW21" s="89"/>
      <c r="AX21" s="88"/>
      <c r="AY21" s="89"/>
      <c r="AZ21" s="88"/>
      <c r="BA21" s="89"/>
      <c r="BB21" s="88"/>
      <c r="BC21" s="89"/>
      <c r="BD21" s="88"/>
      <c r="BE21" s="89"/>
      <c r="BF21" s="88"/>
      <c r="BG21" s="89"/>
      <c r="BH21" s="88"/>
      <c r="BI21" s="308"/>
      <c r="BJ21" s="308"/>
      <c r="BK21" s="309">
        <f t="shared" si="1"/>
        <v>1</v>
      </c>
      <c r="BL21" s="309"/>
      <c r="BM21" s="756"/>
      <c r="BN21" s="822" t="s">
        <v>347</v>
      </c>
      <c r="BO21" s="825">
        <v>1</v>
      </c>
      <c r="BP21" s="756"/>
    </row>
    <row r="22" spans="1:68" ht="14.25" customHeight="1">
      <c r="A22" s="746"/>
      <c r="B22" s="766">
        <v>14</v>
      </c>
      <c r="C22" s="58">
        <f t="shared" si="0"/>
        <v>0</v>
      </c>
      <c r="D22" s="126"/>
      <c r="E22" s="537" t="s">
        <v>109</v>
      </c>
      <c r="F22" s="197" t="s">
        <v>110</v>
      </c>
      <c r="G22" s="86"/>
      <c r="H22" s="85"/>
      <c r="I22" s="82"/>
      <c r="J22" s="83"/>
      <c r="K22" s="88"/>
      <c r="L22" s="89"/>
      <c r="M22" s="82"/>
      <c r="N22" s="83"/>
      <c r="O22" s="88"/>
      <c r="P22" s="89"/>
      <c r="Q22" s="82"/>
      <c r="R22" s="83"/>
      <c r="S22" s="88"/>
      <c r="T22" s="89"/>
      <c r="U22" s="88"/>
      <c r="V22" s="89"/>
      <c r="W22" s="252"/>
      <c r="X22" s="253"/>
      <c r="Y22" s="82"/>
      <c r="Z22" s="83"/>
      <c r="AA22" s="88"/>
      <c r="AB22" s="89"/>
      <c r="AC22" s="88"/>
      <c r="AD22" s="89"/>
      <c r="AE22" s="88"/>
      <c r="AF22" s="89"/>
      <c r="AG22" s="88"/>
      <c r="AH22" s="89"/>
      <c r="AI22" s="88"/>
      <c r="AJ22" s="301"/>
      <c r="AK22" s="88"/>
      <c r="AL22" s="89"/>
      <c r="AM22" s="297"/>
      <c r="AN22" s="88"/>
      <c r="AO22" s="89"/>
      <c r="AP22" s="88"/>
      <c r="AQ22" s="89"/>
      <c r="AR22" s="88"/>
      <c r="AS22" s="89"/>
      <c r="AT22" s="88"/>
      <c r="AU22" s="89"/>
      <c r="AV22" s="88"/>
      <c r="AW22" s="89"/>
      <c r="AX22" s="88"/>
      <c r="AY22" s="89"/>
      <c r="AZ22" s="88"/>
      <c r="BA22" s="89"/>
      <c r="BB22" s="88"/>
      <c r="BC22" s="89"/>
      <c r="BD22" s="88"/>
      <c r="BE22" s="89"/>
      <c r="BF22" s="88"/>
      <c r="BG22" s="89"/>
      <c r="BH22" s="88"/>
      <c r="BI22" s="308"/>
      <c r="BJ22" s="308"/>
      <c r="BK22" s="309">
        <f t="shared" si="1"/>
        <v>0</v>
      </c>
      <c r="BL22" s="309"/>
      <c r="BM22" s="756"/>
      <c r="BN22" s="822" t="s">
        <v>348</v>
      </c>
      <c r="BO22" s="825">
        <v>1</v>
      </c>
      <c r="BP22" s="756"/>
    </row>
    <row r="23" spans="1:68" ht="14.25" customHeight="1">
      <c r="A23" s="746"/>
      <c r="B23" s="766">
        <v>15</v>
      </c>
      <c r="C23" s="58">
        <f t="shared" si="0"/>
        <v>0</v>
      </c>
      <c r="D23" s="126"/>
      <c r="E23" s="537" t="s">
        <v>116</v>
      </c>
      <c r="F23" s="197" t="s">
        <v>23</v>
      </c>
      <c r="G23" s="86"/>
      <c r="H23" s="85"/>
      <c r="I23" s="86"/>
      <c r="J23" s="87"/>
      <c r="K23" s="84"/>
      <c r="L23" s="85"/>
      <c r="M23" s="86"/>
      <c r="N23" s="87"/>
      <c r="O23" s="84"/>
      <c r="P23" s="85"/>
      <c r="Q23" s="86"/>
      <c r="R23" s="87"/>
      <c r="S23" s="84"/>
      <c r="T23" s="85"/>
      <c r="U23" s="84"/>
      <c r="V23" s="85"/>
      <c r="W23" s="250"/>
      <c r="X23" s="251"/>
      <c r="Y23" s="86"/>
      <c r="Z23" s="87"/>
      <c r="AA23" s="84"/>
      <c r="AB23" s="85"/>
      <c r="AC23" s="84"/>
      <c r="AD23" s="85"/>
      <c r="AE23" s="84"/>
      <c r="AF23" s="85"/>
      <c r="AG23" s="84"/>
      <c r="AH23" s="85"/>
      <c r="AI23" s="84"/>
      <c r="AJ23" s="302"/>
      <c r="AK23" s="84"/>
      <c r="AL23" s="85"/>
      <c r="AM23" s="298"/>
      <c r="AN23" s="84"/>
      <c r="AO23" s="85"/>
      <c r="AP23" s="84"/>
      <c r="AQ23" s="85"/>
      <c r="AR23" s="84"/>
      <c r="AS23" s="85"/>
      <c r="AT23" s="84"/>
      <c r="AU23" s="85"/>
      <c r="AV23" s="84"/>
      <c r="AW23" s="85"/>
      <c r="AX23" s="84"/>
      <c r="AY23" s="85"/>
      <c r="AZ23" s="84"/>
      <c r="BA23" s="85"/>
      <c r="BB23" s="84"/>
      <c r="BC23" s="85"/>
      <c r="BD23" s="84"/>
      <c r="BE23" s="85"/>
      <c r="BF23" s="84"/>
      <c r="BG23" s="85"/>
      <c r="BH23" s="84"/>
      <c r="BI23" s="308"/>
      <c r="BJ23" s="308"/>
      <c r="BK23" s="309">
        <f t="shared" si="1"/>
        <v>0</v>
      </c>
      <c r="BL23" s="309"/>
      <c r="BM23" s="756"/>
      <c r="BN23" s="822" t="s">
        <v>349</v>
      </c>
      <c r="BO23" s="825">
        <v>1</v>
      </c>
      <c r="BP23" s="756"/>
    </row>
    <row r="24" spans="1:68" ht="14.25" customHeight="1">
      <c r="A24" s="746"/>
      <c r="B24" s="766">
        <v>16</v>
      </c>
      <c r="C24" s="58">
        <f t="shared" si="0"/>
        <v>0</v>
      </c>
      <c r="D24" s="126"/>
      <c r="E24" s="537"/>
      <c r="F24" s="197"/>
      <c r="G24" s="86"/>
      <c r="H24" s="85"/>
      <c r="I24" s="86"/>
      <c r="J24" s="87"/>
      <c r="K24" s="84"/>
      <c r="L24" s="85"/>
      <c r="M24" s="86"/>
      <c r="N24" s="87"/>
      <c r="O24" s="84"/>
      <c r="P24" s="85"/>
      <c r="Q24" s="86"/>
      <c r="R24" s="87"/>
      <c r="S24" s="84"/>
      <c r="T24" s="85"/>
      <c r="U24" s="84"/>
      <c r="V24" s="85"/>
      <c r="W24" s="250"/>
      <c r="X24" s="251"/>
      <c r="Y24" s="86"/>
      <c r="Z24" s="87"/>
      <c r="AA24" s="84"/>
      <c r="AB24" s="85"/>
      <c r="AC24" s="84"/>
      <c r="AD24" s="85"/>
      <c r="AE24" s="84"/>
      <c r="AF24" s="85"/>
      <c r="AG24" s="84"/>
      <c r="AH24" s="85"/>
      <c r="AI24" s="84"/>
      <c r="AJ24" s="302"/>
      <c r="AK24" s="84"/>
      <c r="AL24" s="85"/>
      <c r="AM24" s="298"/>
      <c r="AN24" s="84"/>
      <c r="AO24" s="85"/>
      <c r="AP24" s="84"/>
      <c r="AQ24" s="85"/>
      <c r="AR24" s="84"/>
      <c r="AS24" s="85"/>
      <c r="AT24" s="84"/>
      <c r="AU24" s="85"/>
      <c r="AV24" s="84"/>
      <c r="AW24" s="85"/>
      <c r="AX24" s="84"/>
      <c r="AY24" s="85"/>
      <c r="AZ24" s="84"/>
      <c r="BA24" s="85"/>
      <c r="BB24" s="84"/>
      <c r="BC24" s="85"/>
      <c r="BD24" s="84"/>
      <c r="BE24" s="85"/>
      <c r="BF24" s="84"/>
      <c r="BG24" s="85"/>
      <c r="BH24" s="84"/>
      <c r="BI24" s="308"/>
      <c r="BJ24" s="308"/>
      <c r="BK24" s="309">
        <f t="shared" si="1"/>
        <v>0</v>
      </c>
      <c r="BL24" s="309"/>
      <c r="BM24" s="756"/>
      <c r="BN24" s="822"/>
      <c r="BO24" s="825"/>
      <c r="BP24" s="756"/>
    </row>
    <row r="25" spans="1:68" ht="15.75" thickBot="1">
      <c r="A25" s="746"/>
      <c r="B25" s="766">
        <v>17</v>
      </c>
      <c r="C25" s="121">
        <f t="shared" si="0"/>
        <v>0</v>
      </c>
      <c r="D25" s="127"/>
      <c r="E25" s="538"/>
      <c r="F25" s="402"/>
      <c r="G25" s="92"/>
      <c r="H25" s="91"/>
      <c r="I25" s="92"/>
      <c r="J25" s="93"/>
      <c r="K25" s="90"/>
      <c r="L25" s="91"/>
      <c r="M25" s="92"/>
      <c r="N25" s="93"/>
      <c r="O25" s="90"/>
      <c r="P25" s="91"/>
      <c r="Q25" s="92"/>
      <c r="R25" s="93"/>
      <c r="S25" s="90"/>
      <c r="T25" s="91"/>
      <c r="U25" s="90"/>
      <c r="V25" s="91"/>
      <c r="W25" s="254"/>
      <c r="X25" s="255"/>
      <c r="Y25" s="92"/>
      <c r="Z25" s="93"/>
      <c r="AA25" s="90"/>
      <c r="AB25" s="91"/>
      <c r="AC25" s="90"/>
      <c r="AD25" s="91"/>
      <c r="AE25" s="90"/>
      <c r="AF25" s="91"/>
      <c r="AG25" s="90"/>
      <c r="AH25" s="91"/>
      <c r="AI25" s="90"/>
      <c r="AJ25" s="303"/>
      <c r="AK25" s="90"/>
      <c r="AL25" s="91"/>
      <c r="AM25" s="299"/>
      <c r="AN25" s="90"/>
      <c r="AO25" s="91"/>
      <c r="AP25" s="90"/>
      <c r="AQ25" s="91"/>
      <c r="AR25" s="90"/>
      <c r="AS25" s="91"/>
      <c r="AT25" s="90"/>
      <c r="AU25" s="91"/>
      <c r="AV25" s="90"/>
      <c r="AW25" s="91"/>
      <c r="AX25" s="90"/>
      <c r="AY25" s="91"/>
      <c r="AZ25" s="90"/>
      <c r="BA25" s="91"/>
      <c r="BB25" s="90"/>
      <c r="BC25" s="91"/>
      <c r="BD25" s="90"/>
      <c r="BE25" s="91"/>
      <c r="BF25" s="90"/>
      <c r="BG25" s="91"/>
      <c r="BH25" s="90"/>
      <c r="BI25" s="308"/>
      <c r="BJ25" s="308"/>
      <c r="BK25" s="309">
        <f t="shared" si="1"/>
        <v>0</v>
      </c>
      <c r="BL25" s="309"/>
      <c r="BM25" s="756"/>
      <c r="BN25" s="822"/>
      <c r="BO25" s="825"/>
      <c r="BP25" s="756"/>
    </row>
    <row r="26" spans="1:68" ht="15.75" thickBot="1">
      <c r="A26" s="746"/>
      <c r="B26" s="746"/>
      <c r="C26" s="132">
        <f>BK8</f>
        <v>11</v>
      </c>
      <c r="D26" s="746"/>
      <c r="E26" s="746"/>
      <c r="F26" s="746"/>
      <c r="G26" s="746"/>
      <c r="H26" s="746"/>
      <c r="I26" s="746"/>
      <c r="J26" s="746"/>
      <c r="K26" s="746"/>
      <c r="L26" s="746"/>
      <c r="M26" s="766"/>
      <c r="N26" s="746"/>
      <c r="O26" s="76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46"/>
      <c r="AH26" s="746"/>
      <c r="AI26" s="746"/>
      <c r="AJ26" s="746"/>
      <c r="AK26" s="746"/>
      <c r="AL26" s="746"/>
      <c r="AM26" s="746"/>
      <c r="AN26" s="746"/>
      <c r="AO26" s="746"/>
      <c r="AP26" s="746"/>
      <c r="AQ26" s="746"/>
      <c r="AR26" s="746"/>
      <c r="AS26" s="746"/>
      <c r="AT26" s="746"/>
      <c r="AU26" s="746"/>
      <c r="AV26" s="746"/>
      <c r="AW26" s="746"/>
      <c r="AX26" s="746"/>
      <c r="AY26" s="746"/>
      <c r="AZ26" s="746"/>
      <c r="BA26" s="746"/>
      <c r="BB26" s="746"/>
      <c r="BC26" s="746"/>
      <c r="BD26" s="746"/>
      <c r="BE26" s="746"/>
      <c r="BF26" s="746"/>
      <c r="BG26" s="746"/>
      <c r="BH26" s="746"/>
      <c r="BI26" s="746"/>
      <c r="BJ26" s="746"/>
      <c r="BK26" s="746"/>
      <c r="BL26" s="746"/>
      <c r="BM26" s="746"/>
      <c r="BN26" s="746"/>
      <c r="BO26" s="746"/>
      <c r="BP26" s="746"/>
    </row>
    <row r="27" spans="1:68" ht="15.75" thickBot="1">
      <c r="A27" s="746"/>
      <c r="B27" s="746"/>
      <c r="C27" s="766" t="s">
        <v>5</v>
      </c>
      <c r="D27" s="133">
        <f>BL8</f>
        <v>7</v>
      </c>
      <c r="E27" s="746"/>
      <c r="F27" s="746"/>
      <c r="G27" s="746"/>
      <c r="H27" s="746"/>
      <c r="I27" s="746"/>
      <c r="J27" s="746"/>
      <c r="K27" s="746"/>
      <c r="L27" s="1012"/>
      <c r="M27" s="1012"/>
      <c r="N27" s="1012"/>
      <c r="O27" s="1012"/>
      <c r="P27" s="1012"/>
      <c r="Q27" s="1012"/>
      <c r="R27" s="1012"/>
      <c r="S27" s="1012"/>
      <c r="T27" s="746"/>
      <c r="U27" s="746"/>
      <c r="V27" s="746"/>
      <c r="W27" s="746"/>
      <c r="X27" s="746"/>
      <c r="Y27" s="746"/>
      <c r="Z27" s="746"/>
      <c r="AA27" s="746"/>
      <c r="AB27" s="746"/>
      <c r="AC27" s="746"/>
      <c r="AD27" s="746"/>
      <c r="AE27" s="746"/>
      <c r="AF27" s="746"/>
      <c r="AG27" s="746"/>
      <c r="AH27" s="746"/>
      <c r="AI27" s="746"/>
      <c r="AJ27" s="746"/>
      <c r="AK27" s="746"/>
      <c r="AL27" s="746"/>
      <c r="AM27" s="746"/>
      <c r="AN27" s="746"/>
      <c r="AO27" s="746"/>
      <c r="AP27" s="746"/>
      <c r="AQ27" s="746"/>
      <c r="AR27" s="746"/>
      <c r="AS27" s="746"/>
      <c r="AT27" s="746"/>
      <c r="AU27" s="746"/>
      <c r="AV27" s="746"/>
      <c r="AW27" s="746"/>
      <c r="AX27" s="746"/>
      <c r="AY27" s="746"/>
      <c r="AZ27" s="746"/>
      <c r="BA27" s="746"/>
      <c r="BB27" s="746"/>
      <c r="BC27" s="746"/>
      <c r="BD27" s="746"/>
      <c r="BE27" s="746"/>
      <c r="BF27" s="746"/>
      <c r="BG27" s="746"/>
      <c r="BH27" s="746"/>
      <c r="BI27" s="746"/>
      <c r="BJ27" s="746"/>
      <c r="BK27" s="756">
        <f>SUM(BK9:BK26)</f>
        <v>11</v>
      </c>
      <c r="BL27" s="746"/>
      <c r="BM27" s="746"/>
      <c r="BN27" s="746"/>
      <c r="BO27" s="746"/>
      <c r="BP27" s="746"/>
    </row>
    <row r="28" spans="1:68">
      <c r="A28" s="746"/>
      <c r="B28" s="746"/>
      <c r="C28" s="746"/>
      <c r="D28" s="766" t="s">
        <v>6</v>
      </c>
      <c r="E28" s="746"/>
      <c r="F28" s="746"/>
      <c r="G28" s="746"/>
      <c r="H28" s="746"/>
      <c r="I28" s="746"/>
      <c r="J28" s="746"/>
      <c r="K28" s="746"/>
      <c r="L28" s="746"/>
      <c r="M28" s="746"/>
      <c r="N28" s="746"/>
      <c r="O28" s="746"/>
      <c r="P28" s="746"/>
      <c r="Q28" s="746"/>
      <c r="R28" s="746"/>
      <c r="S28" s="746"/>
      <c r="T28" s="746"/>
      <c r="U28" s="746"/>
      <c r="V28" s="746"/>
      <c r="W28" s="746"/>
      <c r="X28" s="746"/>
      <c r="Y28" s="746"/>
      <c r="Z28" s="746"/>
      <c r="AA28" s="746"/>
      <c r="AB28" s="746"/>
      <c r="AC28" s="746"/>
      <c r="AD28" s="746"/>
      <c r="AE28" s="746"/>
      <c r="AF28" s="746"/>
      <c r="AG28" s="746"/>
      <c r="AH28" s="746"/>
      <c r="AI28" s="746"/>
      <c r="AJ28" s="746"/>
      <c r="AK28" s="746"/>
      <c r="AL28" s="746"/>
      <c r="AM28" s="746"/>
      <c r="AN28" s="746"/>
      <c r="AO28" s="746"/>
      <c r="AP28" s="746"/>
      <c r="AQ28" s="746"/>
      <c r="AR28" s="746"/>
      <c r="AS28" s="746"/>
      <c r="AT28" s="746"/>
      <c r="AU28" s="746"/>
      <c r="AV28" s="746"/>
      <c r="AW28" s="746"/>
      <c r="AX28" s="746"/>
      <c r="AY28" s="746"/>
      <c r="AZ28" s="746"/>
      <c r="BA28" s="746"/>
      <c r="BB28" s="746"/>
      <c r="BC28" s="746"/>
      <c r="BD28" s="746"/>
      <c r="BE28" s="746"/>
      <c r="BF28" s="746"/>
      <c r="BG28" s="746"/>
      <c r="BH28" s="746"/>
      <c r="BI28" s="746"/>
      <c r="BJ28" s="746"/>
      <c r="BK28" s="746"/>
      <c r="BL28" s="746"/>
      <c r="BM28" s="763" t="s">
        <v>60</v>
      </c>
      <c r="BN28" s="746"/>
      <c r="BO28" s="746"/>
      <c r="BP28" s="746"/>
    </row>
    <row r="29" spans="1:68" ht="21.75" thickBot="1">
      <c r="A29" s="746"/>
      <c r="B29" s="746"/>
      <c r="C29" s="746"/>
      <c r="D29" s="746"/>
      <c r="E29" s="746"/>
      <c r="F29" s="746"/>
      <c r="G29" s="746"/>
      <c r="H29" s="746"/>
      <c r="I29" s="746"/>
      <c r="J29" s="746"/>
      <c r="K29" s="746"/>
      <c r="L29" s="763" t="s">
        <v>53</v>
      </c>
      <c r="M29" s="746"/>
      <c r="N29" s="746"/>
      <c r="O29" s="746"/>
      <c r="P29" s="746"/>
      <c r="Q29" s="746"/>
      <c r="R29" s="746"/>
      <c r="S29" s="746"/>
      <c r="T29" s="746"/>
      <c r="U29" s="746"/>
      <c r="V29" s="746"/>
      <c r="W29" s="746"/>
      <c r="X29" s="746"/>
      <c r="Y29" s="746"/>
      <c r="Z29" s="746"/>
      <c r="AA29" s="746"/>
      <c r="AB29" s="746"/>
      <c r="AC29" s="746"/>
      <c r="AD29" s="746"/>
      <c r="AE29" s="746"/>
      <c r="AF29" s="746"/>
      <c r="AG29" s="746"/>
      <c r="AH29" s="746"/>
      <c r="AI29" s="746"/>
      <c r="AJ29" s="746"/>
      <c r="AK29" s="746"/>
      <c r="AL29" s="746"/>
      <c r="AM29" s="746"/>
      <c r="AN29" s="746"/>
      <c r="AO29" s="746"/>
      <c r="AP29" s="746"/>
      <c r="AQ29" s="746"/>
      <c r="AR29" s="746"/>
      <c r="AS29" s="746"/>
      <c r="AT29" s="746"/>
      <c r="AU29" s="746"/>
      <c r="AV29" s="746"/>
      <c r="AW29" s="746"/>
      <c r="AX29" s="746"/>
      <c r="AY29" s="746"/>
      <c r="AZ29" s="746"/>
      <c r="BA29" s="746"/>
      <c r="BB29" s="746"/>
      <c r="BC29" s="746"/>
      <c r="BD29" s="746"/>
      <c r="BE29" s="746"/>
      <c r="BF29" s="746"/>
      <c r="BG29" s="746"/>
      <c r="BH29" s="746"/>
      <c r="BI29" s="746"/>
      <c r="BJ29" s="746"/>
      <c r="BK29" s="746"/>
      <c r="BL29" s="746"/>
      <c r="BM29" s="765" t="s">
        <v>61</v>
      </c>
      <c r="BN29" s="746"/>
      <c r="BO29" s="746"/>
      <c r="BP29" s="746"/>
    </row>
    <row r="30" spans="1:68" ht="15.75" customHeight="1" thickBot="1">
      <c r="A30" s="746"/>
      <c r="B30" s="746"/>
      <c r="C30" s="746"/>
      <c r="D30" s="32"/>
      <c r="E30" s="746" t="s">
        <v>20</v>
      </c>
      <c r="F30" s="746"/>
      <c r="G30" s="746"/>
      <c r="H30" s="746"/>
      <c r="I30" s="746"/>
      <c r="J30" s="746"/>
      <c r="K30" s="746"/>
      <c r="L30" s="765" t="s">
        <v>54</v>
      </c>
      <c r="M30" s="746"/>
      <c r="N30" s="746"/>
      <c r="O30" s="746"/>
      <c r="P30" s="746"/>
      <c r="Q30" s="746"/>
      <c r="R30" s="746"/>
      <c r="S30" s="746"/>
      <c r="T30" s="746"/>
      <c r="U30" s="746"/>
      <c r="V30" s="746"/>
      <c r="W30" s="746"/>
      <c r="X30" s="746"/>
      <c r="Y30" s="746"/>
      <c r="Z30" s="746"/>
      <c r="AA30" s="746"/>
      <c r="AB30" s="746"/>
      <c r="AC30" s="746"/>
      <c r="AD30" s="746"/>
      <c r="AE30" s="746"/>
      <c r="AF30" s="746"/>
      <c r="AG30" s="746"/>
      <c r="AH30" s="746"/>
      <c r="AI30" s="746"/>
      <c r="AJ30" s="746"/>
      <c r="AK30" s="746"/>
      <c r="AL30" s="746"/>
      <c r="AM30" s="746"/>
      <c r="AN30" s="746"/>
      <c r="AO30" s="746"/>
      <c r="AP30" s="746"/>
      <c r="AQ30" s="746"/>
      <c r="AR30" s="746"/>
      <c r="AS30" s="746"/>
      <c r="AT30" s="746"/>
      <c r="AU30" s="746"/>
      <c r="AV30" s="746"/>
      <c r="AW30" s="746"/>
      <c r="AX30" s="746"/>
      <c r="AY30" s="746"/>
      <c r="AZ30" s="746"/>
      <c r="BA30" s="746"/>
      <c r="BB30" s="746"/>
      <c r="BC30" s="746"/>
      <c r="BD30" s="746"/>
      <c r="BE30" s="746"/>
      <c r="BF30" s="746"/>
      <c r="BG30" s="746"/>
      <c r="BH30" s="746"/>
      <c r="BI30" s="746"/>
      <c r="BJ30" s="746"/>
      <c r="BK30" s="746"/>
      <c r="BL30" s="746"/>
      <c r="BM30" s="746"/>
      <c r="BN30" s="746"/>
      <c r="BO30" s="746"/>
      <c r="BP30" s="746"/>
    </row>
    <row r="31" spans="1:68" ht="15.75" thickBot="1">
      <c r="A31" s="746"/>
      <c r="B31" s="746"/>
      <c r="C31" s="746"/>
      <c r="D31" s="746"/>
      <c r="E31" s="746"/>
      <c r="F31" s="746"/>
      <c r="G31" s="764"/>
      <c r="H31" s="764"/>
      <c r="I31" s="746"/>
      <c r="J31" s="746"/>
      <c r="K31" s="746"/>
      <c r="L31" s="746"/>
      <c r="M31" s="746"/>
      <c r="N31" s="746"/>
      <c r="O31" s="746"/>
      <c r="P31" s="746"/>
      <c r="Q31" s="746"/>
      <c r="R31" s="746"/>
      <c r="S31" s="746"/>
      <c r="T31" s="746"/>
      <c r="U31" s="746"/>
      <c r="V31" s="746"/>
      <c r="W31" s="746"/>
      <c r="X31" s="746"/>
      <c r="Y31" s="746"/>
      <c r="Z31" s="746"/>
      <c r="AA31" s="746"/>
      <c r="AB31" s="746"/>
      <c r="AC31" s="746"/>
      <c r="AD31" s="746"/>
      <c r="AE31" s="746"/>
      <c r="AF31" s="746"/>
      <c r="AG31" s="746"/>
      <c r="AH31" s="746"/>
      <c r="AI31" s="746"/>
      <c r="AJ31" s="746"/>
      <c r="AK31" s="746"/>
      <c r="AL31" s="746"/>
      <c r="AM31" s="746"/>
      <c r="AN31" s="746"/>
      <c r="AO31" s="746"/>
      <c r="AP31" s="746"/>
      <c r="AQ31" s="746"/>
      <c r="AR31" s="746"/>
      <c r="AS31" s="746"/>
      <c r="AT31" s="746"/>
      <c r="AU31" s="746"/>
      <c r="AV31" s="746"/>
      <c r="AW31" s="746"/>
      <c r="AX31" s="746"/>
      <c r="AY31" s="746"/>
      <c r="AZ31" s="746"/>
      <c r="BA31" s="746"/>
      <c r="BB31" s="746"/>
      <c r="BC31" s="746"/>
      <c r="BD31" s="746"/>
      <c r="BE31" s="746"/>
      <c r="BF31" s="746"/>
      <c r="BG31" s="746"/>
      <c r="BH31" s="746"/>
      <c r="BI31" s="746"/>
      <c r="BJ31" s="746"/>
      <c r="BK31" s="746"/>
      <c r="BL31" s="746"/>
      <c r="BM31" s="746"/>
      <c r="BN31" s="746"/>
      <c r="BO31" s="746"/>
      <c r="BP31" s="746"/>
    </row>
    <row r="32" spans="1:68" ht="15.75" thickBot="1">
      <c r="A32" s="746"/>
      <c r="B32" s="746"/>
      <c r="C32" s="746"/>
      <c r="D32" s="33"/>
      <c r="E32" s="746" t="s">
        <v>21</v>
      </c>
      <c r="F32" s="746"/>
      <c r="G32" s="746"/>
      <c r="H32" s="746"/>
      <c r="I32" s="746"/>
      <c r="J32" s="746"/>
      <c r="K32" s="746"/>
      <c r="L32" s="1011"/>
      <c r="M32" s="1011"/>
      <c r="N32" s="1011"/>
      <c r="O32" s="1011"/>
      <c r="P32" s="1011"/>
      <c r="Q32" s="1011"/>
      <c r="R32" s="1011"/>
      <c r="S32" s="1011"/>
      <c r="T32" s="746"/>
      <c r="U32" s="746"/>
      <c r="V32" s="746"/>
      <c r="W32" s="746"/>
      <c r="X32" s="746"/>
      <c r="Y32" s="746"/>
      <c r="Z32" s="746"/>
      <c r="AA32" s="746"/>
      <c r="AB32" s="746"/>
      <c r="AC32" s="746"/>
      <c r="AD32" s="746"/>
      <c r="AE32" s="746"/>
      <c r="AF32" s="746"/>
      <c r="AG32" s="746"/>
      <c r="AH32" s="746"/>
      <c r="AI32" s="746"/>
      <c r="AJ32" s="746"/>
      <c r="AK32" s="746"/>
      <c r="AL32" s="746"/>
      <c r="AM32" s="746"/>
      <c r="AN32" s="746"/>
      <c r="AO32" s="746"/>
      <c r="AP32" s="746"/>
      <c r="AQ32" s="746"/>
      <c r="AR32" s="746"/>
      <c r="AS32" s="746"/>
      <c r="AT32" s="746"/>
      <c r="AU32" s="746"/>
      <c r="AV32" s="746"/>
      <c r="AW32" s="746"/>
      <c r="AX32" s="746"/>
      <c r="AY32" s="746"/>
      <c r="AZ32" s="746"/>
      <c r="BA32" s="746"/>
      <c r="BB32" s="746"/>
      <c r="BC32" s="746"/>
      <c r="BD32" s="746"/>
      <c r="BE32" s="746"/>
      <c r="BF32" s="746"/>
      <c r="BG32" s="746"/>
      <c r="BH32" s="746"/>
      <c r="BI32" s="746"/>
      <c r="BJ32" s="746"/>
      <c r="BK32" s="746"/>
      <c r="BL32" s="746"/>
      <c r="BM32" s="746"/>
      <c r="BN32" s="746"/>
      <c r="BO32" s="746"/>
      <c r="BP32" s="746"/>
    </row>
    <row r="33" spans="1:68">
      <c r="A33" s="746"/>
      <c r="B33" s="746"/>
      <c r="C33" s="746"/>
      <c r="D33" s="746"/>
      <c r="E33" s="746"/>
      <c r="F33" s="746"/>
      <c r="G33" s="746"/>
      <c r="H33" s="746"/>
      <c r="I33" s="746"/>
      <c r="J33" s="746"/>
      <c r="K33" s="746"/>
      <c r="L33" s="1011"/>
      <c r="M33" s="1011"/>
      <c r="N33" s="1011"/>
      <c r="O33" s="1011"/>
      <c r="P33" s="1011"/>
      <c r="Q33" s="1011"/>
      <c r="R33" s="1011"/>
      <c r="S33" s="1011"/>
      <c r="T33" s="746"/>
      <c r="U33" s="746"/>
      <c r="V33" s="746"/>
      <c r="W33" s="746"/>
      <c r="X33" s="746"/>
      <c r="Y33" s="746"/>
      <c r="Z33" s="746"/>
      <c r="AA33" s="746"/>
      <c r="AB33" s="746"/>
      <c r="AC33" s="746"/>
      <c r="AD33" s="746"/>
      <c r="AE33" s="746"/>
      <c r="AF33" s="746"/>
      <c r="AG33" s="746"/>
      <c r="AH33" s="746"/>
      <c r="AI33" s="746"/>
      <c r="AJ33" s="746"/>
      <c r="AK33" s="746"/>
      <c r="AL33" s="746"/>
      <c r="AM33" s="746"/>
      <c r="AN33" s="746"/>
      <c r="AO33" s="746"/>
      <c r="AP33" s="746"/>
      <c r="AQ33" s="746"/>
      <c r="AR33" s="746"/>
      <c r="AS33" s="746"/>
      <c r="AT33" s="746"/>
      <c r="AU33" s="746"/>
      <c r="AV33" s="746"/>
      <c r="AW33" s="746"/>
      <c r="AX33" s="746"/>
      <c r="AY33" s="746"/>
      <c r="AZ33" s="746"/>
      <c r="BA33" s="746"/>
      <c r="BB33" s="746"/>
      <c r="BC33" s="746"/>
      <c r="BD33" s="746"/>
      <c r="BE33" s="746"/>
      <c r="BF33" s="746"/>
      <c r="BG33" s="746"/>
      <c r="BH33" s="746"/>
      <c r="BI33" s="746"/>
      <c r="BJ33" s="746"/>
      <c r="BK33" s="746"/>
      <c r="BL33" s="746"/>
      <c r="BM33" s="746"/>
      <c r="BN33" s="746"/>
      <c r="BO33" s="746"/>
      <c r="BP33" s="746"/>
    </row>
    <row r="34" spans="1:68">
      <c r="A34" s="746"/>
      <c r="B34" s="746"/>
      <c r="C34" s="746"/>
      <c r="D34" s="746"/>
      <c r="E34" s="746"/>
      <c r="F34" s="746"/>
      <c r="G34" s="746"/>
      <c r="H34" s="746"/>
      <c r="I34" s="746"/>
      <c r="J34" s="746"/>
      <c r="K34" s="746"/>
      <c r="L34" s="1011"/>
      <c r="M34" s="1011"/>
      <c r="N34" s="1011"/>
      <c r="O34" s="1011"/>
      <c r="P34" s="1011"/>
      <c r="Q34" s="1011"/>
      <c r="R34" s="1011"/>
      <c r="S34" s="1011"/>
      <c r="T34" s="746"/>
      <c r="U34" s="746"/>
      <c r="V34" s="746"/>
      <c r="W34" s="746"/>
      <c r="X34" s="746"/>
      <c r="Y34" s="746"/>
      <c r="Z34" s="746"/>
      <c r="AA34" s="746"/>
      <c r="AB34" s="746"/>
      <c r="AC34" s="746"/>
      <c r="AD34" s="746"/>
      <c r="AE34" s="746"/>
      <c r="AF34" s="746"/>
      <c r="AG34" s="746"/>
      <c r="AH34" s="746"/>
      <c r="AI34" s="746"/>
      <c r="AJ34" s="746"/>
      <c r="AK34" s="746"/>
      <c r="AL34" s="746"/>
      <c r="AM34" s="746"/>
      <c r="AN34" s="746"/>
      <c r="AO34" s="746"/>
      <c r="AP34" s="746"/>
      <c r="AQ34" s="746"/>
      <c r="AR34" s="746"/>
      <c r="AS34" s="746"/>
      <c r="AT34" s="746"/>
      <c r="AU34" s="746"/>
      <c r="AV34" s="746"/>
      <c r="AW34" s="746"/>
      <c r="AX34" s="746"/>
      <c r="AY34" s="746"/>
      <c r="AZ34" s="746"/>
      <c r="BA34" s="746"/>
      <c r="BB34" s="746"/>
      <c r="BC34" s="746"/>
      <c r="BD34" s="746"/>
      <c r="BE34" s="746"/>
      <c r="BF34" s="746"/>
      <c r="BG34" s="746"/>
      <c r="BH34" s="746"/>
      <c r="BI34" s="746"/>
      <c r="BJ34" s="746"/>
      <c r="BK34" s="746"/>
      <c r="BL34" s="746"/>
      <c r="BM34" s="746"/>
      <c r="BN34" s="746"/>
      <c r="BO34" s="746"/>
      <c r="BP34" s="746"/>
    </row>
    <row r="35" spans="1:68">
      <c r="A35" s="746"/>
      <c r="B35" s="746"/>
      <c r="C35" s="746"/>
      <c r="D35" s="746"/>
      <c r="E35" s="746"/>
      <c r="F35" s="746"/>
      <c r="G35" s="746"/>
      <c r="H35" s="746"/>
      <c r="I35" s="746"/>
      <c r="J35" s="746"/>
      <c r="K35" s="746"/>
      <c r="L35" s="1011"/>
      <c r="M35" s="1011"/>
      <c r="N35" s="1011"/>
      <c r="O35" s="1011"/>
      <c r="P35" s="1011"/>
      <c r="Q35" s="1011"/>
      <c r="R35" s="1011"/>
      <c r="S35" s="1011"/>
      <c r="T35" s="746"/>
      <c r="U35" s="746"/>
      <c r="V35" s="746"/>
      <c r="W35" s="746"/>
      <c r="X35" s="746"/>
      <c r="Y35" s="746"/>
      <c r="Z35" s="746"/>
      <c r="AA35" s="746"/>
      <c r="AB35" s="746"/>
      <c r="AC35" s="746"/>
      <c r="AD35" s="746"/>
      <c r="AE35" s="746"/>
      <c r="AF35" s="746"/>
      <c r="AG35" s="746"/>
      <c r="AH35" s="746"/>
      <c r="AI35" s="746"/>
      <c r="AJ35" s="746"/>
      <c r="AK35" s="746"/>
      <c r="AL35" s="746"/>
      <c r="AM35" s="746"/>
      <c r="AN35" s="746"/>
      <c r="AO35" s="746"/>
      <c r="AP35" s="746"/>
      <c r="AQ35" s="746"/>
      <c r="AR35" s="746"/>
      <c r="AS35" s="746"/>
      <c r="AT35" s="746"/>
      <c r="AU35" s="746"/>
      <c r="AV35" s="746"/>
      <c r="AW35" s="746"/>
      <c r="AX35" s="746"/>
      <c r="AY35" s="746"/>
      <c r="AZ35" s="746"/>
      <c r="BA35" s="746"/>
      <c r="BB35" s="746"/>
      <c r="BC35" s="746"/>
      <c r="BD35" s="746"/>
      <c r="BE35" s="746"/>
      <c r="BF35" s="746"/>
      <c r="BG35" s="746"/>
      <c r="BH35" s="746"/>
      <c r="BI35" s="746"/>
      <c r="BJ35" s="746"/>
      <c r="BK35" s="746"/>
      <c r="BL35" s="746"/>
      <c r="BM35" s="746"/>
      <c r="BN35" s="746"/>
      <c r="BO35" s="746"/>
      <c r="BP35" s="746"/>
    </row>
    <row r="36" spans="1:68" ht="18" customHeight="1">
      <c r="A36" s="746"/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1011"/>
      <c r="M36" s="1011"/>
      <c r="N36" s="1011"/>
      <c r="O36" s="1011"/>
      <c r="P36" s="1011"/>
      <c r="Q36" s="1011"/>
      <c r="R36" s="1011"/>
      <c r="S36" s="1011"/>
      <c r="T36" s="746"/>
      <c r="U36" s="746"/>
      <c r="V36" s="746"/>
      <c r="W36" s="746"/>
      <c r="X36" s="746"/>
      <c r="Y36" s="746"/>
      <c r="Z36" s="746"/>
      <c r="AA36" s="746"/>
      <c r="AB36" s="746"/>
      <c r="AC36" s="746"/>
      <c r="AD36" s="746"/>
      <c r="AE36" s="746"/>
      <c r="AF36" s="746"/>
      <c r="AG36" s="746"/>
      <c r="AH36" s="746"/>
      <c r="AI36" s="746"/>
      <c r="AJ36" s="746"/>
      <c r="AK36" s="746"/>
      <c r="AL36" s="746"/>
      <c r="AM36" s="746"/>
      <c r="AN36" s="746"/>
      <c r="AO36" s="746"/>
      <c r="AP36" s="746"/>
      <c r="AQ36" s="746"/>
      <c r="AR36" s="746"/>
      <c r="AS36" s="746"/>
      <c r="AT36" s="746"/>
      <c r="AU36" s="746"/>
      <c r="AV36" s="746"/>
      <c r="AW36" s="746"/>
      <c r="AX36" s="746"/>
      <c r="AY36" s="746"/>
      <c r="AZ36" s="746"/>
      <c r="BA36" s="746"/>
      <c r="BB36" s="746"/>
      <c r="BC36" s="746"/>
      <c r="BD36" s="746"/>
      <c r="BE36" s="746"/>
      <c r="BF36" s="746"/>
      <c r="BG36" s="746"/>
      <c r="BH36" s="746"/>
      <c r="BI36" s="746"/>
      <c r="BJ36" s="746"/>
      <c r="BK36" s="746"/>
      <c r="BL36" s="746"/>
      <c r="BM36" s="746"/>
      <c r="BN36" s="746"/>
      <c r="BO36" s="746"/>
      <c r="BP36" s="746"/>
    </row>
    <row r="37" spans="1:68">
      <c r="A37" s="746"/>
      <c r="B37" s="746"/>
      <c r="C37" s="746"/>
      <c r="D37" s="746"/>
      <c r="E37" s="746"/>
      <c r="F37" s="746"/>
      <c r="G37" s="746"/>
      <c r="H37" s="746"/>
      <c r="I37" s="746"/>
      <c r="J37" s="746"/>
      <c r="K37" s="746"/>
      <c r="L37" s="1011"/>
      <c r="M37" s="1011"/>
      <c r="N37" s="1011"/>
      <c r="O37" s="1011"/>
      <c r="P37" s="1011"/>
      <c r="Q37" s="1011"/>
      <c r="R37" s="1011"/>
      <c r="S37" s="1011"/>
      <c r="T37" s="746"/>
      <c r="U37" s="746"/>
      <c r="V37" s="746"/>
      <c r="W37" s="746"/>
      <c r="X37" s="746"/>
      <c r="Y37" s="746"/>
      <c r="Z37" s="746"/>
      <c r="AA37" s="746"/>
      <c r="AB37" s="746"/>
      <c r="AC37" s="746"/>
      <c r="AD37" s="746"/>
      <c r="AE37" s="746"/>
      <c r="AF37" s="746"/>
      <c r="AG37" s="746"/>
      <c r="AH37" s="746"/>
      <c r="AI37" s="746"/>
      <c r="AJ37" s="746"/>
      <c r="AK37" s="746"/>
      <c r="AL37" s="746"/>
      <c r="AM37" s="746"/>
      <c r="AN37" s="746"/>
      <c r="AO37" s="746"/>
      <c r="AP37" s="746"/>
      <c r="AQ37" s="746"/>
      <c r="AR37" s="746"/>
      <c r="AS37" s="746"/>
      <c r="AT37" s="746"/>
      <c r="AU37" s="746"/>
      <c r="AV37" s="746"/>
      <c r="AW37" s="746"/>
      <c r="AX37" s="746"/>
      <c r="AY37" s="746"/>
      <c r="AZ37" s="746"/>
      <c r="BA37" s="746"/>
      <c r="BB37" s="746"/>
      <c r="BC37" s="746"/>
      <c r="BD37" s="746"/>
      <c r="BE37" s="746"/>
      <c r="BF37" s="746"/>
      <c r="BG37" s="746"/>
      <c r="BH37" s="746"/>
      <c r="BI37" s="746"/>
      <c r="BJ37" s="746"/>
      <c r="BK37" s="746"/>
      <c r="BL37" s="746"/>
      <c r="BM37" s="746"/>
      <c r="BN37" s="746"/>
      <c r="BO37" s="746"/>
      <c r="BP37" s="746"/>
    </row>
    <row r="38" spans="1:68">
      <c r="A38" s="746"/>
      <c r="B38" s="746"/>
      <c r="C38" s="746"/>
      <c r="D38" s="746"/>
      <c r="E38" s="746"/>
      <c r="F38" s="746"/>
      <c r="G38" s="746"/>
      <c r="H38" s="746"/>
      <c r="I38" s="746"/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6"/>
      <c r="V38" s="746"/>
      <c r="W38" s="746"/>
      <c r="X38" s="746"/>
      <c r="Y38" s="746"/>
      <c r="Z38" s="746"/>
      <c r="AA38" s="746"/>
      <c r="AB38" s="746"/>
      <c r="AC38" s="746"/>
      <c r="AD38" s="746"/>
      <c r="AE38" s="746"/>
      <c r="AF38" s="746"/>
      <c r="AG38" s="746"/>
      <c r="AH38" s="746"/>
      <c r="AI38" s="746"/>
      <c r="AJ38" s="746"/>
      <c r="AK38" s="746"/>
      <c r="AL38" s="746"/>
      <c r="AM38" s="746"/>
      <c r="AN38" s="746"/>
      <c r="AO38" s="746"/>
      <c r="AP38" s="746"/>
      <c r="AQ38" s="746"/>
      <c r="AR38" s="746"/>
      <c r="AS38" s="746"/>
      <c r="AT38" s="746"/>
      <c r="AU38" s="746"/>
      <c r="AV38" s="746"/>
      <c r="AW38" s="746"/>
      <c r="AX38" s="746"/>
      <c r="AY38" s="746"/>
      <c r="AZ38" s="746"/>
      <c r="BA38" s="746"/>
      <c r="BB38" s="746"/>
      <c r="BC38" s="746"/>
      <c r="BD38" s="746"/>
      <c r="BE38" s="746"/>
      <c r="BF38" s="746"/>
      <c r="BG38" s="746"/>
      <c r="BH38" s="746"/>
      <c r="BI38" s="746"/>
      <c r="BJ38" s="746"/>
      <c r="BK38" s="746"/>
      <c r="BL38" s="746"/>
      <c r="BM38" s="746"/>
      <c r="BN38" s="746"/>
      <c r="BO38" s="746"/>
      <c r="BP38" s="746"/>
    </row>
  </sheetData>
  <sortState ref="E9:F26">
    <sortCondition ref="E9:E26"/>
  </sortState>
  <mergeCells count="69">
    <mergeCell ref="BN17:BO17"/>
    <mergeCell ref="L34:S34"/>
    <mergeCell ref="L35:S35"/>
    <mergeCell ref="L36:S36"/>
    <mergeCell ref="L37:S37"/>
    <mergeCell ref="L27:S27"/>
    <mergeCell ref="L32:S32"/>
    <mergeCell ref="L33:S33"/>
    <mergeCell ref="BG4:BG7"/>
    <mergeCell ref="BH4:BH7"/>
    <mergeCell ref="BB3:BH3"/>
    <mergeCell ref="BB4:BB7"/>
    <mergeCell ref="BC4:BC7"/>
    <mergeCell ref="BD4:BD7"/>
    <mergeCell ref="BE4:BE7"/>
    <mergeCell ref="BF4:BF7"/>
    <mergeCell ref="Y3:AL3"/>
    <mergeCell ref="AP4:AP7"/>
    <mergeCell ref="AQ4:AQ7"/>
    <mergeCell ref="AI4:AI7"/>
    <mergeCell ref="AJ4:AJ7"/>
    <mergeCell ref="AD4:AD7"/>
    <mergeCell ref="AG2:BA2"/>
    <mergeCell ref="AO4:AO7"/>
    <mergeCell ref="BA4:BA7"/>
    <mergeCell ref="AV4:AV7"/>
    <mergeCell ref="AW4:AW7"/>
    <mergeCell ref="AG4:AG7"/>
    <mergeCell ref="AH4:AH7"/>
    <mergeCell ref="AK4:AK7"/>
    <mergeCell ref="AL4:AL7"/>
    <mergeCell ref="AN4:AN7"/>
    <mergeCell ref="AR4:AR7"/>
    <mergeCell ref="AS4:AS7"/>
    <mergeCell ref="AT4:AT7"/>
    <mergeCell ref="AU4:AU7"/>
    <mergeCell ref="AN3:BA3"/>
    <mergeCell ref="AX4:AX7"/>
    <mergeCell ref="G2:X2"/>
    <mergeCell ref="G4:G7"/>
    <mergeCell ref="H4:H7"/>
    <mergeCell ref="I4:I7"/>
    <mergeCell ref="J4:J7"/>
    <mergeCell ref="K4:K7"/>
    <mergeCell ref="L4:L7"/>
    <mergeCell ref="M4:M7"/>
    <mergeCell ref="N4:N7"/>
    <mergeCell ref="O4:O7"/>
    <mergeCell ref="P4:P7"/>
    <mergeCell ref="Q4:Q7"/>
    <mergeCell ref="R4:R7"/>
    <mergeCell ref="S4:S7"/>
    <mergeCell ref="G3:V3"/>
    <mergeCell ref="E4:F4"/>
    <mergeCell ref="C6:D6"/>
    <mergeCell ref="AA4:AA7"/>
    <mergeCell ref="AB4:AB7"/>
    <mergeCell ref="AC4:AC7"/>
    <mergeCell ref="T4:T7"/>
    <mergeCell ref="AZ4:AZ7"/>
    <mergeCell ref="U4:U7"/>
    <mergeCell ref="V4:V7"/>
    <mergeCell ref="W4:W7"/>
    <mergeCell ref="X4:X7"/>
    <mergeCell ref="Y4:Y7"/>
    <mergeCell ref="Z4:Z7"/>
    <mergeCell ref="AY4:AY7"/>
    <mergeCell ref="AE4:AE7"/>
    <mergeCell ref="AF4:AF7"/>
  </mergeCells>
  <conditionalFormatting sqref="BK27 G9:BM25 BP12:BP25 BS9:BS11">
    <cfRule type="cellIs" dxfId="36" priority="3" operator="greaterThan">
      <formula>0</formula>
    </cfRule>
    <cfRule type="cellIs" dxfId="35" priority="7" operator="greaterThan">
      <formula>0</formula>
    </cfRule>
  </conditionalFormatting>
  <conditionalFormatting sqref="C9:D25">
    <cfRule type="cellIs" dxfId="34" priority="4" operator="greaterThan">
      <formula>0</formula>
    </cfRule>
    <cfRule type="cellIs" dxfId="33" priority="6" operator="greaterThan">
      <formula>0</formula>
    </cfRule>
  </conditionalFormatting>
  <conditionalFormatting sqref="BE12">
    <cfRule type="cellIs" dxfId="32" priority="5" operator="greaterThan">
      <formula>0</formula>
    </cfRule>
  </conditionalFormatting>
  <hyperlinks>
    <hyperlink ref="BS9" location="'risultati fase invernale'!A1" display="'risultati fase invernale'!A1"/>
    <hyperlink ref="BS10" location="'Classifica Marcatori'!A1" display="'Classifica Marcatori'!A1"/>
    <hyperlink ref="BS11" location="CLASSIFICHE!A1" display="CLASSIFICHE!A1"/>
    <hyperlink ref="BS8" r:id="rId1"/>
    <hyperlink ref="BS7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BN36"/>
  <sheetViews>
    <sheetView showGridLines="0" workbookViewId="0">
      <selection activeCell="BG14" sqref="BG14"/>
    </sheetView>
  </sheetViews>
  <sheetFormatPr defaultRowHeight="15"/>
  <cols>
    <col min="1" max="1" width="3.85546875" style="31" customWidth="1"/>
    <col min="2" max="3" width="3.7109375" customWidth="1"/>
    <col min="4" max="4" width="11.7109375" customWidth="1"/>
    <col min="5" max="5" width="10.85546875" customWidth="1"/>
    <col min="6" max="6" width="2.28515625" customWidth="1"/>
    <col min="7" max="7" width="3.28515625" customWidth="1"/>
    <col min="8" max="8" width="2.28515625" customWidth="1"/>
    <col min="9" max="9" width="3.140625" customWidth="1"/>
    <col min="10" max="10" width="2.28515625" customWidth="1"/>
    <col min="11" max="11" width="3" customWidth="1"/>
    <col min="12" max="23" width="2.28515625" customWidth="1"/>
    <col min="24" max="54" width="0.7109375" customWidth="1"/>
    <col min="55" max="56" width="0.5703125" customWidth="1"/>
    <col min="57" max="57" width="8" customWidth="1"/>
    <col min="58" max="58" width="12.42578125" customWidth="1"/>
    <col min="59" max="59" width="3.7109375" customWidth="1"/>
    <col min="60" max="60" width="8" customWidth="1"/>
  </cols>
  <sheetData>
    <row r="1" spans="1:66" ht="9.75" customHeight="1" thickBot="1">
      <c r="A1" s="431"/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  <c r="AH1" s="428"/>
      <c r="AI1" s="428"/>
      <c r="AJ1" s="428"/>
      <c r="AK1" s="428"/>
      <c r="AL1" s="428"/>
      <c r="AM1" s="428"/>
      <c r="AN1" s="428"/>
      <c r="AO1" s="428"/>
      <c r="AP1" s="428"/>
      <c r="AQ1" s="428"/>
      <c r="AR1" s="428"/>
      <c r="AS1" s="428"/>
      <c r="AT1" s="428"/>
      <c r="AU1" s="428"/>
      <c r="AV1" s="428"/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28"/>
    </row>
    <row r="2" spans="1:66" ht="15.75" thickBot="1">
      <c r="A2" s="431"/>
      <c r="B2" s="428"/>
      <c r="C2" s="428"/>
      <c r="D2" s="428"/>
      <c r="E2" s="428"/>
      <c r="F2" s="1025" t="s">
        <v>4</v>
      </c>
      <c r="G2" s="1025"/>
      <c r="H2" s="1025"/>
      <c r="I2" s="1025"/>
      <c r="J2" s="1025"/>
      <c r="K2" s="1025"/>
      <c r="L2" s="1025"/>
      <c r="M2" s="1025"/>
      <c r="N2" s="1025"/>
      <c r="O2" s="1025"/>
      <c r="P2" s="1025"/>
      <c r="Q2" s="1025"/>
      <c r="R2" s="1025"/>
      <c r="S2" s="1025"/>
      <c r="T2" s="1025"/>
      <c r="U2" s="1025"/>
      <c r="V2" s="1025"/>
      <c r="W2" s="1025"/>
      <c r="X2" s="1029" t="s">
        <v>43</v>
      </c>
      <c r="Y2" s="1030"/>
      <c r="Z2" s="1030"/>
      <c r="AA2" s="1030"/>
      <c r="AB2" s="1030"/>
      <c r="AC2" s="1030"/>
      <c r="AD2" s="1030"/>
      <c r="AE2" s="1030"/>
      <c r="AF2" s="1030"/>
      <c r="AG2" s="1030"/>
      <c r="AH2" s="1030"/>
      <c r="AI2" s="1030"/>
      <c r="AJ2" s="1030"/>
      <c r="AK2" s="1030"/>
      <c r="AL2" s="1030"/>
      <c r="AM2" s="1030"/>
      <c r="AN2" s="1030"/>
      <c r="AO2" s="1030"/>
      <c r="AP2" s="1030"/>
      <c r="AQ2" s="1030"/>
      <c r="AR2" s="1030"/>
      <c r="AS2" s="1030"/>
      <c r="AT2" s="1030"/>
      <c r="AU2" s="1030"/>
      <c r="AV2" s="1030"/>
      <c r="AW2" s="1030"/>
      <c r="AX2" s="1030"/>
      <c r="AY2" s="1030"/>
      <c r="AZ2" s="1030"/>
      <c r="BA2" s="1030"/>
      <c r="BB2" s="1031"/>
      <c r="BD2" s="428"/>
      <c r="BE2" s="428"/>
      <c r="BF2" s="428"/>
      <c r="BG2" s="428"/>
      <c r="BH2" s="428"/>
      <c r="BI2" s="428"/>
      <c r="BJ2" s="428"/>
    </row>
    <row r="3" spans="1:66" ht="22.5" customHeight="1">
      <c r="A3" s="431"/>
      <c r="B3" s="428"/>
      <c r="C3" s="737"/>
      <c r="D3" s="7"/>
      <c r="E3" s="61"/>
      <c r="F3" s="961" t="s">
        <v>194</v>
      </c>
      <c r="G3" s="1037">
        <v>41561</v>
      </c>
      <c r="H3" s="961" t="s">
        <v>259</v>
      </c>
      <c r="I3" s="1026">
        <v>41576</v>
      </c>
      <c r="J3" s="961" t="s">
        <v>300</v>
      </c>
      <c r="K3" s="1026"/>
      <c r="L3" s="961"/>
      <c r="M3" s="963"/>
      <c r="N3" s="1026"/>
      <c r="O3" s="1026"/>
      <c r="P3" s="961"/>
      <c r="Q3" s="963"/>
      <c r="R3" s="961"/>
      <c r="S3" s="963"/>
      <c r="T3" s="961"/>
      <c r="U3" s="963"/>
      <c r="V3" s="961"/>
      <c r="W3" s="1043"/>
      <c r="X3" s="1016"/>
      <c r="Y3" s="1019"/>
      <c r="Z3" s="1016"/>
      <c r="AA3" s="1019"/>
      <c r="AB3" s="1016"/>
      <c r="AC3" s="1019"/>
      <c r="AD3" s="1016"/>
      <c r="AE3" s="1019"/>
      <c r="AF3" s="1016"/>
      <c r="AG3" s="1019"/>
      <c r="AH3" s="1016"/>
      <c r="AI3" s="1019"/>
      <c r="AJ3" s="1016"/>
      <c r="AK3" s="1019"/>
      <c r="AL3" s="1016"/>
      <c r="AM3" s="1019"/>
      <c r="AN3" s="1016"/>
      <c r="AO3" s="1019"/>
      <c r="AP3" s="1016"/>
      <c r="AQ3" s="1019"/>
      <c r="AR3" s="1016"/>
      <c r="AS3" s="1019"/>
      <c r="AT3" s="1016"/>
      <c r="AU3" s="1019"/>
      <c r="AV3" s="1016"/>
      <c r="AW3" s="1019"/>
      <c r="AX3" s="1022"/>
      <c r="AY3" s="1013"/>
      <c r="AZ3" s="1016"/>
      <c r="BA3" s="1019"/>
      <c r="BB3" s="1016"/>
      <c r="BD3" s="428"/>
      <c r="BE3" s="428"/>
      <c r="BF3" s="428"/>
      <c r="BG3" s="428"/>
      <c r="BH3" s="428"/>
      <c r="BI3" s="428"/>
      <c r="BJ3" s="428"/>
    </row>
    <row r="4" spans="1:66" ht="21.75" thickBot="1">
      <c r="A4" s="431"/>
      <c r="B4" s="428"/>
      <c r="C4" s="737"/>
      <c r="D4" s="904" t="s">
        <v>136</v>
      </c>
      <c r="E4" s="1036"/>
      <c r="F4" s="962"/>
      <c r="G4" s="1038"/>
      <c r="H4" s="962"/>
      <c r="I4" s="1027"/>
      <c r="J4" s="962"/>
      <c r="K4" s="1027"/>
      <c r="L4" s="962"/>
      <c r="M4" s="964"/>
      <c r="N4" s="1027"/>
      <c r="O4" s="1027"/>
      <c r="P4" s="962"/>
      <c r="Q4" s="964"/>
      <c r="R4" s="962"/>
      <c r="S4" s="964"/>
      <c r="T4" s="962"/>
      <c r="U4" s="964"/>
      <c r="V4" s="962"/>
      <c r="W4" s="1044"/>
      <c r="X4" s="1017"/>
      <c r="Y4" s="1020"/>
      <c r="Z4" s="1017"/>
      <c r="AA4" s="1020"/>
      <c r="AB4" s="1017"/>
      <c r="AC4" s="1020"/>
      <c r="AD4" s="1017"/>
      <c r="AE4" s="1020"/>
      <c r="AF4" s="1017"/>
      <c r="AG4" s="1020"/>
      <c r="AH4" s="1017"/>
      <c r="AI4" s="1020"/>
      <c r="AJ4" s="1017"/>
      <c r="AK4" s="1020"/>
      <c r="AL4" s="1017"/>
      <c r="AM4" s="1020"/>
      <c r="AN4" s="1017"/>
      <c r="AO4" s="1020"/>
      <c r="AP4" s="1017"/>
      <c r="AQ4" s="1020"/>
      <c r="AR4" s="1017"/>
      <c r="AS4" s="1020"/>
      <c r="AT4" s="1017"/>
      <c r="AU4" s="1020"/>
      <c r="AV4" s="1017"/>
      <c r="AW4" s="1020"/>
      <c r="AX4" s="1023"/>
      <c r="AY4" s="1014"/>
      <c r="AZ4" s="1017"/>
      <c r="BA4" s="1020"/>
      <c r="BB4" s="1017"/>
      <c r="BD4" s="428"/>
      <c r="BE4" s="428"/>
      <c r="BF4" s="428"/>
      <c r="BG4" s="428"/>
      <c r="BH4" s="428"/>
      <c r="BI4" s="428"/>
      <c r="BJ4" s="428"/>
      <c r="BN4" s="772" t="s">
        <v>275</v>
      </c>
    </row>
    <row r="5" spans="1:66">
      <c r="A5" s="431"/>
      <c r="B5" s="9"/>
      <c r="C5" s="10"/>
      <c r="D5" s="3"/>
      <c r="E5" s="3"/>
      <c r="F5" s="962"/>
      <c r="G5" s="1038"/>
      <c r="H5" s="962"/>
      <c r="I5" s="1027"/>
      <c r="J5" s="962"/>
      <c r="K5" s="1027"/>
      <c r="L5" s="962"/>
      <c r="M5" s="964"/>
      <c r="N5" s="1027"/>
      <c r="O5" s="1027"/>
      <c r="P5" s="962"/>
      <c r="Q5" s="964"/>
      <c r="R5" s="962"/>
      <c r="S5" s="964"/>
      <c r="T5" s="962"/>
      <c r="U5" s="964"/>
      <c r="V5" s="962"/>
      <c r="W5" s="1044"/>
      <c r="X5" s="1017"/>
      <c r="Y5" s="1020"/>
      <c r="Z5" s="1017"/>
      <c r="AA5" s="1020"/>
      <c r="AB5" s="1017"/>
      <c r="AC5" s="1020"/>
      <c r="AD5" s="1017"/>
      <c r="AE5" s="1020"/>
      <c r="AF5" s="1017"/>
      <c r="AG5" s="1020"/>
      <c r="AH5" s="1017"/>
      <c r="AI5" s="1020"/>
      <c r="AJ5" s="1017"/>
      <c r="AK5" s="1020"/>
      <c r="AL5" s="1017"/>
      <c r="AM5" s="1020"/>
      <c r="AN5" s="1017"/>
      <c r="AO5" s="1020"/>
      <c r="AP5" s="1017"/>
      <c r="AQ5" s="1020"/>
      <c r="AR5" s="1017"/>
      <c r="AS5" s="1020"/>
      <c r="AT5" s="1017"/>
      <c r="AU5" s="1020"/>
      <c r="AV5" s="1017"/>
      <c r="AW5" s="1020"/>
      <c r="AX5" s="1023"/>
      <c r="AY5" s="1014"/>
      <c r="AZ5" s="1017"/>
      <c r="BA5" s="1020"/>
      <c r="BB5" s="1017"/>
      <c r="BD5" s="428"/>
      <c r="BE5" s="428"/>
      <c r="BF5" s="428"/>
      <c r="BG5" s="428"/>
      <c r="BH5" s="428"/>
      <c r="BI5" s="428"/>
      <c r="BJ5" s="428"/>
      <c r="BN5" s="459" t="s">
        <v>276</v>
      </c>
    </row>
    <row r="6" spans="1:66" ht="21.75" thickBot="1">
      <c r="A6" s="431"/>
      <c r="B6" s="1033" t="s">
        <v>13</v>
      </c>
      <c r="C6" s="1034"/>
      <c r="D6" s="904">
        <v>2005</v>
      </c>
      <c r="E6" s="1036"/>
      <c r="F6" s="962"/>
      <c r="G6" s="1039"/>
      <c r="H6" s="962"/>
      <c r="I6" s="1028"/>
      <c r="J6" s="962"/>
      <c r="K6" s="1028"/>
      <c r="L6" s="962"/>
      <c r="M6" s="965"/>
      <c r="N6" s="1028"/>
      <c r="O6" s="1028"/>
      <c r="P6" s="962"/>
      <c r="Q6" s="965"/>
      <c r="R6" s="962"/>
      <c r="S6" s="965"/>
      <c r="T6" s="962"/>
      <c r="U6" s="965"/>
      <c r="V6" s="962"/>
      <c r="W6" s="1045"/>
      <c r="X6" s="1018"/>
      <c r="Y6" s="1021"/>
      <c r="Z6" s="1018"/>
      <c r="AA6" s="1021"/>
      <c r="AB6" s="1018"/>
      <c r="AC6" s="1021"/>
      <c r="AD6" s="1018"/>
      <c r="AE6" s="1021"/>
      <c r="AF6" s="1018"/>
      <c r="AG6" s="1021"/>
      <c r="AH6" s="1018"/>
      <c r="AI6" s="1021"/>
      <c r="AJ6" s="1018"/>
      <c r="AK6" s="1021"/>
      <c r="AL6" s="1018"/>
      <c r="AM6" s="1021"/>
      <c r="AN6" s="1018"/>
      <c r="AO6" s="1021"/>
      <c r="AP6" s="1018"/>
      <c r="AQ6" s="1021"/>
      <c r="AR6" s="1018"/>
      <c r="AS6" s="1021"/>
      <c r="AT6" s="1018"/>
      <c r="AU6" s="1021"/>
      <c r="AV6" s="1018"/>
      <c r="AW6" s="1021"/>
      <c r="AX6" s="1024"/>
      <c r="AY6" s="1015"/>
      <c r="AZ6" s="1018"/>
      <c r="BA6" s="1021"/>
      <c r="BB6" s="1018"/>
      <c r="BD6" s="428"/>
      <c r="BE6" s="428"/>
      <c r="BF6" s="428"/>
      <c r="BG6" s="428"/>
      <c r="BH6" s="428"/>
      <c r="BI6" s="428"/>
      <c r="BJ6" s="428"/>
      <c r="BN6" s="428"/>
    </row>
    <row r="7" spans="1:66" ht="15.75" thickBot="1">
      <c r="A7" s="431"/>
      <c r="B7" s="12"/>
      <c r="C7" s="13"/>
      <c r="D7" s="14"/>
      <c r="E7" s="14"/>
      <c r="F7" s="66">
        <v>1</v>
      </c>
      <c r="G7" s="67">
        <v>16</v>
      </c>
      <c r="H7" s="68">
        <v>2</v>
      </c>
      <c r="I7" s="67">
        <v>12</v>
      </c>
      <c r="J7" s="70">
        <v>2</v>
      </c>
      <c r="K7" s="71">
        <v>12</v>
      </c>
      <c r="L7" s="68"/>
      <c r="M7" s="69"/>
      <c r="N7" s="70"/>
      <c r="O7" s="71"/>
      <c r="P7" s="68"/>
      <c r="Q7" s="69"/>
      <c r="R7" s="70"/>
      <c r="S7" s="71"/>
      <c r="T7" s="68"/>
      <c r="U7" s="69"/>
      <c r="V7" s="70"/>
      <c r="W7" s="71"/>
      <c r="X7" s="284"/>
      <c r="Y7" s="285"/>
      <c r="Z7" s="284"/>
      <c r="AA7" s="285"/>
      <c r="AB7" s="286"/>
      <c r="AC7" s="287"/>
      <c r="AD7" s="286"/>
      <c r="AE7" s="287"/>
      <c r="AF7" s="286"/>
      <c r="AG7" s="287"/>
      <c r="AH7" s="286"/>
      <c r="AI7" s="287"/>
      <c r="AJ7" s="286"/>
      <c r="AK7" s="287"/>
      <c r="AL7" s="286"/>
      <c r="AM7" s="287"/>
      <c r="AN7" s="286"/>
      <c r="AO7" s="287"/>
      <c r="AP7" s="286"/>
      <c r="AQ7" s="287"/>
      <c r="AR7" s="286"/>
      <c r="AS7" s="287"/>
      <c r="AT7" s="286"/>
      <c r="AU7" s="287"/>
      <c r="AV7" s="286"/>
      <c r="AW7" s="287"/>
      <c r="AX7" s="286"/>
      <c r="AY7" s="287"/>
      <c r="AZ7" s="286"/>
      <c r="BA7" s="287"/>
      <c r="BB7" s="286"/>
      <c r="BC7">
        <f>F7+H7+J7+L7+N7+P7+R7+T7+V7+X7+Z7+AB7+AD7+AH7+AJ7+AL7+AN7+AP7+AR7+AT7+AV7+AX7+AZ7</f>
        <v>5</v>
      </c>
      <c r="BD7" s="428">
        <f>G7+I7+K7+M7+O7+Q7+S7+U7+W7+Y7+AA7+AC7+AE7+AI7+AK7+AM7+AO7+AQ7+AS7+AU7+AW7+AY7+BA7</f>
        <v>40</v>
      </c>
      <c r="BE7" s="428"/>
      <c r="BF7" s="428"/>
      <c r="BG7" s="428"/>
      <c r="BH7" s="428"/>
      <c r="BI7" s="428"/>
      <c r="BJ7" s="428"/>
      <c r="BN7" s="773" t="s">
        <v>264</v>
      </c>
    </row>
    <row r="8" spans="1:66" ht="15.75" customHeight="1" thickBot="1">
      <c r="A8" s="431"/>
      <c r="B8" s="35" t="s">
        <v>14</v>
      </c>
      <c r="C8" s="35" t="s">
        <v>123</v>
      </c>
      <c r="D8" s="21" t="s">
        <v>16</v>
      </c>
      <c r="E8" s="22"/>
      <c r="F8" s="62" t="s">
        <v>14</v>
      </c>
      <c r="G8" s="63" t="s">
        <v>126</v>
      </c>
      <c r="H8" s="64" t="s">
        <v>14</v>
      </c>
      <c r="I8" s="65" t="s">
        <v>126</v>
      </c>
      <c r="J8" s="62" t="s">
        <v>14</v>
      </c>
      <c r="K8" s="63" t="s">
        <v>126</v>
      </c>
      <c r="L8" s="64" t="s">
        <v>14</v>
      </c>
      <c r="M8" s="65" t="s">
        <v>126</v>
      </c>
      <c r="N8" s="62" t="s">
        <v>14</v>
      </c>
      <c r="O8" s="63" t="s">
        <v>126</v>
      </c>
      <c r="P8" s="64" t="s">
        <v>14</v>
      </c>
      <c r="Q8" s="65" t="s">
        <v>126</v>
      </c>
      <c r="R8" s="62" t="s">
        <v>14</v>
      </c>
      <c r="S8" s="63" t="s">
        <v>126</v>
      </c>
      <c r="T8" s="64" t="s">
        <v>14</v>
      </c>
      <c r="U8" s="65" t="s">
        <v>126</v>
      </c>
      <c r="V8" s="62" t="s">
        <v>14</v>
      </c>
      <c r="W8" s="63" t="s">
        <v>126</v>
      </c>
      <c r="X8" s="64" t="s">
        <v>14</v>
      </c>
      <c r="Y8" s="65" t="s">
        <v>126</v>
      </c>
      <c r="Z8" s="62" t="s">
        <v>14</v>
      </c>
      <c r="AA8" s="63" t="s">
        <v>126</v>
      </c>
      <c r="AB8" s="64" t="s">
        <v>14</v>
      </c>
      <c r="AC8" s="65" t="s">
        <v>126</v>
      </c>
      <c r="AD8" s="64" t="s">
        <v>14</v>
      </c>
      <c r="AE8" s="65" t="s">
        <v>126</v>
      </c>
      <c r="AF8" s="64" t="s">
        <v>14</v>
      </c>
      <c r="AG8" s="65" t="s">
        <v>126</v>
      </c>
      <c r="AH8" s="64" t="s">
        <v>14</v>
      </c>
      <c r="AI8" s="65" t="s">
        <v>126</v>
      </c>
      <c r="AJ8" s="64" t="s">
        <v>14</v>
      </c>
      <c r="AK8" s="65" t="s">
        <v>126</v>
      </c>
      <c r="AL8" s="64" t="s">
        <v>14</v>
      </c>
      <c r="AM8" s="65" t="s">
        <v>126</v>
      </c>
      <c r="AN8" s="64" t="s">
        <v>14</v>
      </c>
      <c r="AO8" s="65" t="s">
        <v>126</v>
      </c>
      <c r="AP8" s="64"/>
      <c r="AQ8" s="65"/>
      <c r="AR8" s="62"/>
      <c r="AS8" s="63"/>
      <c r="AT8" s="64"/>
      <c r="AU8" s="65"/>
      <c r="AV8" s="64"/>
      <c r="AW8" s="65"/>
      <c r="AX8" s="64"/>
      <c r="AY8" s="65"/>
      <c r="AZ8" s="64"/>
      <c r="BA8" s="65"/>
      <c r="BB8" s="64"/>
      <c r="BD8" s="428"/>
      <c r="BE8" s="428"/>
      <c r="BF8" s="428"/>
      <c r="BG8" s="428"/>
      <c r="BH8" s="428"/>
      <c r="BI8" s="428"/>
      <c r="BJ8" s="428"/>
      <c r="BN8" s="773" t="s">
        <v>263</v>
      </c>
    </row>
    <row r="9" spans="1:66" ht="15.75" thickBot="1">
      <c r="A9" s="431">
        <v>1</v>
      </c>
      <c r="B9" s="80">
        <f t="shared" ref="B9:B22" si="0">BC9</f>
        <v>0</v>
      </c>
      <c r="C9" s="280">
        <f t="shared" ref="C9:C22" si="1">BD9</f>
        <v>0</v>
      </c>
      <c r="D9" s="310" t="s">
        <v>104</v>
      </c>
      <c r="E9" s="533" t="s">
        <v>105</v>
      </c>
      <c r="F9" s="80"/>
      <c r="G9" s="187"/>
      <c r="H9" s="80"/>
      <c r="I9" s="189"/>
      <c r="J9" s="80"/>
      <c r="K9" s="187"/>
      <c r="L9" s="80"/>
      <c r="M9" s="186"/>
      <c r="N9" s="80"/>
      <c r="O9" s="186"/>
      <c r="P9" s="80"/>
      <c r="Q9" s="186"/>
      <c r="R9" s="80"/>
      <c r="S9" s="186"/>
      <c r="T9" s="80"/>
      <c r="U9" s="186"/>
      <c r="V9" s="80"/>
      <c r="W9" s="186"/>
      <c r="X9" s="161"/>
      <c r="Y9" s="183"/>
      <c r="Z9" s="161"/>
      <c r="AA9" s="95"/>
      <c r="AB9" s="96"/>
      <c r="AC9" s="97"/>
      <c r="AD9" s="161"/>
      <c r="AE9" s="95"/>
      <c r="AF9" s="161"/>
      <c r="AG9" s="95"/>
      <c r="AH9" s="256"/>
      <c r="AI9" s="95"/>
      <c r="AJ9" s="98"/>
      <c r="AK9" s="95"/>
      <c r="AL9" s="161"/>
      <c r="AM9" s="95"/>
      <c r="AN9" s="161"/>
      <c r="AO9" s="95"/>
      <c r="AP9" s="161"/>
      <c r="AQ9" s="95"/>
      <c r="AR9" s="161"/>
      <c r="AS9" s="95"/>
      <c r="AT9" s="96"/>
      <c r="AU9" s="97"/>
      <c r="AV9" s="161"/>
      <c r="AW9" s="95"/>
      <c r="AX9" s="161"/>
      <c r="AY9" s="97"/>
      <c r="AZ9" s="161"/>
      <c r="BA9" s="95"/>
      <c r="BB9" s="161"/>
      <c r="BC9">
        <f t="shared" ref="BC9:BC22" si="2">F9+H9+J9+L9+N9+P9+R9+T9+V9+X9+Z9+AB9+AD9+AH9+AJ9+AL9+AN9+AP9+AR9+AT9+AV9+AX9+AZ9</f>
        <v>0</v>
      </c>
      <c r="BD9" s="428">
        <f t="shared" ref="BD9:BD22" si="3">G9+I9+K9+M9+O9+Q9+S9+U9+W9+Y9+AA9+AC9+AE9+AI9+AK9+AM9+AO9+AQ9+AS9+AU9+AW9+AY9+BA9</f>
        <v>0</v>
      </c>
      <c r="BE9" s="428"/>
      <c r="BF9" s="1041" t="s">
        <v>11</v>
      </c>
      <c r="BG9" s="1041"/>
      <c r="BH9" s="428"/>
      <c r="BI9" s="428"/>
      <c r="BJ9" s="428"/>
      <c r="BN9" s="774" t="s">
        <v>262</v>
      </c>
    </row>
    <row r="10" spans="1:66">
      <c r="A10" s="431">
        <v>2</v>
      </c>
      <c r="B10" s="84">
        <f t="shared" si="0"/>
        <v>1</v>
      </c>
      <c r="C10" s="120">
        <f t="shared" si="1"/>
        <v>0</v>
      </c>
      <c r="D10" s="261" t="s">
        <v>72</v>
      </c>
      <c r="E10" s="534" t="s">
        <v>49</v>
      </c>
      <c r="F10" s="84"/>
      <c r="G10" s="188"/>
      <c r="H10" s="84">
        <v>1</v>
      </c>
      <c r="I10" s="190"/>
      <c r="J10" s="84"/>
      <c r="K10" s="188"/>
      <c r="L10" s="84"/>
      <c r="M10" s="73"/>
      <c r="N10" s="84"/>
      <c r="O10" s="73"/>
      <c r="P10" s="84"/>
      <c r="Q10" s="73"/>
      <c r="R10" s="84"/>
      <c r="S10" s="73"/>
      <c r="T10" s="84"/>
      <c r="U10" s="73"/>
      <c r="V10" s="84"/>
      <c r="W10" s="73"/>
      <c r="X10" s="98"/>
      <c r="Y10" s="184"/>
      <c r="Z10" s="98"/>
      <c r="AA10" s="99"/>
      <c r="AB10" s="100"/>
      <c r="AC10" s="101"/>
      <c r="AD10" s="98"/>
      <c r="AE10" s="99"/>
      <c r="AF10" s="98"/>
      <c r="AG10" s="99"/>
      <c r="AH10" s="98"/>
      <c r="AI10" s="99"/>
      <c r="AJ10" s="98"/>
      <c r="AK10" s="99"/>
      <c r="AL10" s="98"/>
      <c r="AM10" s="99"/>
      <c r="AN10" s="98"/>
      <c r="AO10" s="99"/>
      <c r="AP10" s="98"/>
      <c r="AQ10" s="99"/>
      <c r="AR10" s="98"/>
      <c r="AS10" s="99"/>
      <c r="AT10" s="100"/>
      <c r="AU10" s="101"/>
      <c r="AV10" s="98"/>
      <c r="AW10" s="99"/>
      <c r="AX10" s="98"/>
      <c r="AY10" s="101"/>
      <c r="AZ10" s="98"/>
      <c r="BA10" s="99"/>
      <c r="BB10" s="98"/>
      <c r="BC10">
        <f t="shared" si="2"/>
        <v>1</v>
      </c>
      <c r="BD10" s="428">
        <f t="shared" si="3"/>
        <v>0</v>
      </c>
      <c r="BE10" s="428"/>
      <c r="BF10" s="836"/>
      <c r="BG10" s="837"/>
      <c r="BH10" s="428"/>
      <c r="BI10" s="428"/>
      <c r="BJ10" s="428"/>
      <c r="BN10" s="773"/>
    </row>
    <row r="11" spans="1:66">
      <c r="A11" s="431">
        <v>3</v>
      </c>
      <c r="B11" s="84">
        <f t="shared" si="0"/>
        <v>0</v>
      </c>
      <c r="C11" s="120">
        <f t="shared" si="1"/>
        <v>0</v>
      </c>
      <c r="D11" s="261" t="s">
        <v>92</v>
      </c>
      <c r="E11" s="534" t="s">
        <v>106</v>
      </c>
      <c r="F11" s="84"/>
      <c r="G11" s="188"/>
      <c r="H11" s="84"/>
      <c r="I11" s="190"/>
      <c r="J11" s="84"/>
      <c r="K11" s="188"/>
      <c r="L11" s="84"/>
      <c r="M11" s="73"/>
      <c r="N11" s="84"/>
      <c r="O11" s="73"/>
      <c r="P11" s="84"/>
      <c r="Q11" s="73"/>
      <c r="R11" s="84"/>
      <c r="S11" s="73"/>
      <c r="T11" s="84"/>
      <c r="U11" s="73"/>
      <c r="V11" s="84"/>
      <c r="W11" s="73"/>
      <c r="X11" s="98"/>
      <c r="Y11" s="184"/>
      <c r="Z11" s="256"/>
      <c r="AA11" s="99"/>
      <c r="AB11" s="100"/>
      <c r="AC11" s="101"/>
      <c r="AD11" s="98"/>
      <c r="AE11" s="99"/>
      <c r="AF11" s="98"/>
      <c r="AG11" s="99"/>
      <c r="AH11" s="98"/>
      <c r="AI11" s="99"/>
      <c r="AJ11" s="98"/>
      <c r="AK11" s="99"/>
      <c r="AL11" s="98"/>
      <c r="AM11" s="99"/>
      <c r="AN11" s="98"/>
      <c r="AO11" s="99"/>
      <c r="AP11" s="98"/>
      <c r="AQ11" s="99"/>
      <c r="AR11" s="98"/>
      <c r="AS11" s="99"/>
      <c r="AT11" s="100"/>
      <c r="AU11" s="101"/>
      <c r="AV11" s="98"/>
      <c r="AW11" s="99"/>
      <c r="AX11" s="98"/>
      <c r="AY11" s="101"/>
      <c r="AZ11" s="98"/>
      <c r="BA11" s="99"/>
      <c r="BB11" s="98"/>
      <c r="BC11">
        <f t="shared" si="2"/>
        <v>0</v>
      </c>
      <c r="BD11" s="428">
        <f t="shared" si="3"/>
        <v>0</v>
      </c>
      <c r="BE11" s="428"/>
      <c r="BF11" s="483" t="s">
        <v>358</v>
      </c>
      <c r="BG11" s="838">
        <v>2</v>
      </c>
      <c r="BH11" s="428"/>
      <c r="BI11" s="428"/>
      <c r="BJ11" s="428"/>
    </row>
    <row r="12" spans="1:66">
      <c r="A12" s="431">
        <v>4</v>
      </c>
      <c r="B12" s="84">
        <f t="shared" si="0"/>
        <v>0</v>
      </c>
      <c r="C12" s="120">
        <f t="shared" si="1"/>
        <v>0</v>
      </c>
      <c r="D12" s="261" t="s">
        <v>168</v>
      </c>
      <c r="E12" s="534" t="s">
        <v>169</v>
      </c>
      <c r="F12" s="84"/>
      <c r="G12" s="188"/>
      <c r="H12" s="84"/>
      <c r="I12" s="190"/>
      <c r="J12" s="84"/>
      <c r="K12" s="188"/>
      <c r="L12" s="84"/>
      <c r="M12" s="73"/>
      <c r="N12" s="84"/>
      <c r="O12" s="73"/>
      <c r="P12" s="84"/>
      <c r="Q12" s="73"/>
      <c r="R12" s="84"/>
      <c r="S12" s="73"/>
      <c r="T12" s="84"/>
      <c r="U12" s="73"/>
      <c r="V12" s="84"/>
      <c r="W12" s="73"/>
      <c r="X12" s="256"/>
      <c r="Y12" s="184"/>
      <c r="Z12" s="98"/>
      <c r="AA12" s="99"/>
      <c r="AB12" s="100"/>
      <c r="AC12" s="101"/>
      <c r="AD12" s="98"/>
      <c r="AE12" s="99"/>
      <c r="AF12" s="98"/>
      <c r="AG12" s="99"/>
      <c r="AH12" s="98"/>
      <c r="AI12" s="99"/>
      <c r="AJ12" s="98"/>
      <c r="AK12" s="99"/>
      <c r="AL12" s="98"/>
      <c r="AM12" s="99"/>
      <c r="AN12" s="98"/>
      <c r="AO12" s="99"/>
      <c r="AP12" s="100"/>
      <c r="AQ12" s="99"/>
      <c r="AR12" s="98"/>
      <c r="AS12" s="99"/>
      <c r="AT12" s="100"/>
      <c r="AU12" s="101"/>
      <c r="AV12" s="98"/>
      <c r="AW12" s="99"/>
      <c r="AX12" s="98"/>
      <c r="AY12" s="101"/>
      <c r="AZ12" s="98"/>
      <c r="BA12" s="99"/>
      <c r="BB12" s="98"/>
      <c r="BC12">
        <f t="shared" si="2"/>
        <v>0</v>
      </c>
      <c r="BD12" s="428">
        <f t="shared" si="3"/>
        <v>0</v>
      </c>
      <c r="BE12" s="428"/>
      <c r="BF12" s="483" t="s">
        <v>359</v>
      </c>
      <c r="BG12" s="838">
        <v>1</v>
      </c>
      <c r="BH12" s="428"/>
      <c r="BI12" s="428"/>
      <c r="BJ12" s="428"/>
    </row>
    <row r="13" spans="1:66">
      <c r="A13" s="431">
        <v>5</v>
      </c>
      <c r="B13" s="84">
        <f t="shared" si="0"/>
        <v>1</v>
      </c>
      <c r="C13" s="120">
        <f t="shared" si="1"/>
        <v>0</v>
      </c>
      <c r="D13" s="261" t="s">
        <v>73</v>
      </c>
      <c r="E13" s="534" t="s">
        <v>74</v>
      </c>
      <c r="F13" s="84"/>
      <c r="G13" s="188"/>
      <c r="H13" s="84"/>
      <c r="I13" s="190"/>
      <c r="J13" s="84">
        <v>1</v>
      </c>
      <c r="K13" s="188"/>
      <c r="L13" s="84"/>
      <c r="M13" s="73"/>
      <c r="N13" s="84"/>
      <c r="O13" s="73"/>
      <c r="P13" s="84"/>
      <c r="Q13" s="73"/>
      <c r="R13" s="84"/>
      <c r="S13" s="73"/>
      <c r="T13" s="84"/>
      <c r="U13" s="73"/>
      <c r="V13" s="84"/>
      <c r="W13" s="73"/>
      <c r="X13" s="98"/>
      <c r="Y13" s="184"/>
      <c r="Z13" s="98"/>
      <c r="AA13" s="99"/>
      <c r="AB13" s="100"/>
      <c r="AC13" s="101"/>
      <c r="AD13" s="98"/>
      <c r="AE13" s="99"/>
      <c r="AF13" s="98"/>
      <c r="AG13" s="99"/>
      <c r="AH13" s="98"/>
      <c r="AI13" s="99"/>
      <c r="AJ13" s="98"/>
      <c r="AK13" s="99"/>
      <c r="AL13" s="98"/>
      <c r="AM13" s="99"/>
      <c r="AN13" s="98"/>
      <c r="AO13" s="99"/>
      <c r="AP13" s="98"/>
      <c r="AQ13" s="99"/>
      <c r="AR13" s="98"/>
      <c r="AS13" s="99"/>
      <c r="AT13" s="100"/>
      <c r="AU13" s="101"/>
      <c r="AV13" s="98"/>
      <c r="AW13" s="99"/>
      <c r="AX13" s="98"/>
      <c r="AY13" s="101"/>
      <c r="AZ13" s="98"/>
      <c r="BA13" s="99"/>
      <c r="BB13" s="98"/>
      <c r="BC13">
        <f t="shared" si="2"/>
        <v>1</v>
      </c>
      <c r="BD13" s="428">
        <f t="shared" si="3"/>
        <v>0</v>
      </c>
      <c r="BE13" s="428"/>
      <c r="BF13" s="483" t="s">
        <v>360</v>
      </c>
      <c r="BG13" s="838">
        <v>1</v>
      </c>
      <c r="BH13" s="428"/>
      <c r="BI13" s="428"/>
      <c r="BJ13" s="428"/>
    </row>
    <row r="14" spans="1:66" ht="15.75" thickBot="1">
      <c r="A14" s="431">
        <v>6</v>
      </c>
      <c r="B14" s="84">
        <f t="shared" si="0"/>
        <v>0</v>
      </c>
      <c r="C14" s="120">
        <f t="shared" si="1"/>
        <v>0</v>
      </c>
      <c r="D14" s="261" t="s">
        <v>221</v>
      </c>
      <c r="E14" s="534" t="s">
        <v>209</v>
      </c>
      <c r="F14" s="84"/>
      <c r="G14" s="188"/>
      <c r="H14" s="84"/>
      <c r="I14" s="190"/>
      <c r="J14" s="84"/>
      <c r="K14" s="188"/>
      <c r="L14" s="84"/>
      <c r="M14" s="73"/>
      <c r="N14" s="84"/>
      <c r="O14" s="73"/>
      <c r="P14" s="84"/>
      <c r="Q14" s="73"/>
      <c r="R14" s="84"/>
      <c r="S14" s="73"/>
      <c r="T14" s="84"/>
      <c r="U14" s="73"/>
      <c r="V14" s="84"/>
      <c r="W14" s="73"/>
      <c r="X14" s="98"/>
      <c r="Y14" s="184"/>
      <c r="Z14" s="98"/>
      <c r="AA14" s="99"/>
      <c r="AB14" s="100"/>
      <c r="AC14" s="101"/>
      <c r="AD14" s="98"/>
      <c r="AE14" s="99"/>
      <c r="AF14" s="98"/>
      <c r="AG14" s="99"/>
      <c r="AH14" s="98"/>
      <c r="AI14" s="99"/>
      <c r="AJ14" s="98"/>
      <c r="AK14" s="99"/>
      <c r="AL14" s="98"/>
      <c r="AM14" s="99"/>
      <c r="AN14" s="98"/>
      <c r="AO14" s="99"/>
      <c r="AP14" s="98"/>
      <c r="AQ14" s="99"/>
      <c r="AR14" s="98"/>
      <c r="AS14" s="99"/>
      <c r="AT14" s="100"/>
      <c r="AU14" s="101"/>
      <c r="AV14" s="98"/>
      <c r="AW14" s="99"/>
      <c r="AX14" s="98"/>
      <c r="AY14" s="101"/>
      <c r="AZ14" s="98"/>
      <c r="BA14" s="99"/>
      <c r="BB14" s="98"/>
      <c r="BC14">
        <f t="shared" si="2"/>
        <v>0</v>
      </c>
      <c r="BD14" s="428">
        <f t="shared" si="3"/>
        <v>0</v>
      </c>
      <c r="BE14" s="428"/>
      <c r="BF14" s="839"/>
      <c r="BG14" s="840"/>
      <c r="BH14" s="428"/>
      <c r="BI14" s="428"/>
      <c r="BJ14" s="428"/>
    </row>
    <row r="15" spans="1:66">
      <c r="A15" s="431">
        <v>7</v>
      </c>
      <c r="B15" s="84">
        <f t="shared" si="0"/>
        <v>0</v>
      </c>
      <c r="C15" s="120">
        <f t="shared" si="1"/>
        <v>0</v>
      </c>
      <c r="D15" s="261" t="s">
        <v>87</v>
      </c>
      <c r="E15" s="534" t="s">
        <v>90</v>
      </c>
      <c r="F15" s="84"/>
      <c r="G15" s="188"/>
      <c r="H15" s="84"/>
      <c r="I15" s="190"/>
      <c r="J15" s="84"/>
      <c r="K15" s="188"/>
      <c r="L15" s="84"/>
      <c r="M15" s="73"/>
      <c r="N15" s="84"/>
      <c r="O15" s="73"/>
      <c r="P15" s="84"/>
      <c r="Q15" s="73"/>
      <c r="R15" s="84"/>
      <c r="S15" s="73"/>
      <c r="T15" s="84"/>
      <c r="U15" s="73"/>
      <c r="V15" s="84"/>
      <c r="W15" s="73"/>
      <c r="X15" s="98"/>
      <c r="Y15" s="184"/>
      <c r="Z15" s="98"/>
      <c r="AA15" s="99"/>
      <c r="AB15" s="100"/>
      <c r="AC15" s="101"/>
      <c r="AD15" s="98"/>
      <c r="AE15" s="99"/>
      <c r="AF15" s="98"/>
      <c r="AG15" s="99"/>
      <c r="AH15" s="98"/>
      <c r="AI15" s="99"/>
      <c r="AJ15" s="98"/>
      <c r="AK15" s="99"/>
      <c r="AL15" s="98"/>
      <c r="AM15" s="99"/>
      <c r="AN15" s="98"/>
      <c r="AO15" s="99"/>
      <c r="AP15" s="98"/>
      <c r="AQ15" s="99"/>
      <c r="AR15" s="98"/>
      <c r="AS15" s="99"/>
      <c r="AT15" s="100"/>
      <c r="AU15" s="101"/>
      <c r="AV15" s="98"/>
      <c r="AW15" s="99"/>
      <c r="AX15" s="98"/>
      <c r="AY15" s="101"/>
      <c r="AZ15" s="98"/>
      <c r="BA15" s="99"/>
      <c r="BB15" s="98"/>
      <c r="BC15">
        <f t="shared" si="2"/>
        <v>0</v>
      </c>
      <c r="BD15" s="428">
        <f t="shared" si="3"/>
        <v>0</v>
      </c>
      <c r="BE15" s="428"/>
      <c r="BF15" s="428"/>
      <c r="BG15" s="428"/>
      <c r="BH15" s="428"/>
      <c r="BI15" s="428"/>
      <c r="BJ15" s="428"/>
    </row>
    <row r="16" spans="1:66" ht="15.75" thickBot="1">
      <c r="A16" s="431">
        <v>8</v>
      </c>
      <c r="B16" s="84">
        <f t="shared" si="0"/>
        <v>0</v>
      </c>
      <c r="C16" s="120">
        <f t="shared" si="1"/>
        <v>0</v>
      </c>
      <c r="D16" s="261" t="s">
        <v>75</v>
      </c>
      <c r="E16" s="534" t="s">
        <v>49</v>
      </c>
      <c r="F16" s="84"/>
      <c r="G16" s="188"/>
      <c r="H16" s="84"/>
      <c r="I16" s="190"/>
      <c r="J16" s="84"/>
      <c r="K16" s="188"/>
      <c r="L16" s="84"/>
      <c r="M16" s="73"/>
      <c r="N16" s="84"/>
      <c r="O16" s="73"/>
      <c r="P16" s="84"/>
      <c r="Q16" s="73"/>
      <c r="R16" s="84"/>
      <c r="S16" s="73"/>
      <c r="T16" s="84"/>
      <c r="U16" s="73"/>
      <c r="V16" s="84"/>
      <c r="W16" s="73"/>
      <c r="X16" s="98"/>
      <c r="Y16" s="184"/>
      <c r="Z16" s="98"/>
      <c r="AA16" s="99"/>
      <c r="AB16" s="100"/>
      <c r="AC16" s="101"/>
      <c r="AD16" s="98"/>
      <c r="AE16" s="99"/>
      <c r="AF16" s="98"/>
      <c r="AG16" s="99"/>
      <c r="AH16" s="98"/>
      <c r="AI16" s="99"/>
      <c r="AJ16" s="98"/>
      <c r="AK16" s="99"/>
      <c r="AL16" s="98"/>
      <c r="AM16" s="99"/>
      <c r="AN16" s="98"/>
      <c r="AO16" s="99"/>
      <c r="AP16" s="98"/>
      <c r="AQ16" s="99"/>
      <c r="AR16" s="98"/>
      <c r="AS16" s="99"/>
      <c r="AT16" s="100"/>
      <c r="AU16" s="101"/>
      <c r="AV16" s="98"/>
      <c r="AW16" s="99"/>
      <c r="AX16" s="98"/>
      <c r="AY16" s="101"/>
      <c r="AZ16" s="98"/>
      <c r="BA16" s="99"/>
      <c r="BB16" s="98"/>
      <c r="BC16">
        <f t="shared" si="2"/>
        <v>0</v>
      </c>
      <c r="BD16" s="428">
        <f t="shared" si="3"/>
        <v>0</v>
      </c>
      <c r="BE16" s="428"/>
      <c r="BF16" s="428"/>
      <c r="BG16" s="775"/>
      <c r="BH16" s="428"/>
      <c r="BI16" s="428"/>
      <c r="BJ16" s="428"/>
    </row>
    <row r="17" spans="1:62" ht="15.75" thickBot="1">
      <c r="A17" s="431">
        <v>9</v>
      </c>
      <c r="B17" s="84">
        <f t="shared" si="0"/>
        <v>1</v>
      </c>
      <c r="C17" s="120">
        <f t="shared" si="1"/>
        <v>0</v>
      </c>
      <c r="D17" s="261" t="s">
        <v>213</v>
      </c>
      <c r="E17" s="534" t="s">
        <v>25</v>
      </c>
      <c r="F17" s="84"/>
      <c r="G17" s="188"/>
      <c r="H17" s="84">
        <v>1</v>
      </c>
      <c r="I17" s="190"/>
      <c r="J17" s="84"/>
      <c r="K17" s="188"/>
      <c r="L17" s="84"/>
      <c r="M17" s="73"/>
      <c r="N17" s="84"/>
      <c r="O17" s="73"/>
      <c r="P17" s="84"/>
      <c r="Q17" s="73"/>
      <c r="R17" s="84"/>
      <c r="S17" s="73"/>
      <c r="T17" s="84"/>
      <c r="U17" s="73"/>
      <c r="V17" s="84"/>
      <c r="W17" s="73"/>
      <c r="X17" s="98"/>
      <c r="Y17" s="184"/>
      <c r="Z17" s="98"/>
      <c r="AA17" s="99"/>
      <c r="AB17" s="100"/>
      <c r="AC17" s="101"/>
      <c r="AD17" s="98"/>
      <c r="AE17" s="99"/>
      <c r="AF17" s="256"/>
      <c r="AG17" s="99"/>
      <c r="AH17" s="256"/>
      <c r="AI17" s="99"/>
      <c r="AJ17" s="98"/>
      <c r="AK17" s="99"/>
      <c r="AL17" s="98"/>
      <c r="AM17" s="99"/>
      <c r="AN17" s="98"/>
      <c r="AO17" s="99"/>
      <c r="AP17" s="98"/>
      <c r="AQ17" s="99"/>
      <c r="AR17" s="98"/>
      <c r="AS17" s="99"/>
      <c r="AT17" s="100"/>
      <c r="AU17" s="101"/>
      <c r="AV17" s="98"/>
      <c r="AW17" s="99"/>
      <c r="AX17" s="98"/>
      <c r="AY17" s="101"/>
      <c r="AZ17" s="98"/>
      <c r="BA17" s="99"/>
      <c r="BB17" s="98"/>
      <c r="BC17">
        <f t="shared" si="2"/>
        <v>1</v>
      </c>
      <c r="BD17" s="428">
        <f t="shared" si="3"/>
        <v>0</v>
      </c>
      <c r="BE17" s="428"/>
      <c r="BF17" s="816" t="s">
        <v>279</v>
      </c>
      <c r="BG17" s="817"/>
      <c r="BH17" s="428"/>
      <c r="BI17" s="428"/>
      <c r="BJ17" s="428"/>
    </row>
    <row r="18" spans="1:62" ht="18.75">
      <c r="A18" s="431">
        <v>10</v>
      </c>
      <c r="B18" s="84">
        <f t="shared" si="0"/>
        <v>0</v>
      </c>
      <c r="C18" s="120">
        <f t="shared" si="1"/>
        <v>0</v>
      </c>
      <c r="D18" s="261" t="s">
        <v>100</v>
      </c>
      <c r="E18" s="534" t="s">
        <v>101</v>
      </c>
      <c r="F18" s="84"/>
      <c r="G18" s="188"/>
      <c r="H18" s="84"/>
      <c r="I18" s="191"/>
      <c r="J18" s="84"/>
      <c r="K18" s="192"/>
      <c r="L18" s="84"/>
      <c r="M18" s="72"/>
      <c r="N18" s="84"/>
      <c r="O18" s="72"/>
      <c r="P18" s="84"/>
      <c r="Q18" s="72"/>
      <c r="R18" s="84"/>
      <c r="S18" s="72"/>
      <c r="T18" s="84"/>
      <c r="U18" s="72"/>
      <c r="V18" s="84"/>
      <c r="W18" s="72"/>
      <c r="X18" s="102"/>
      <c r="Y18" s="183"/>
      <c r="Z18" s="102"/>
      <c r="AA18" s="103"/>
      <c r="AB18" s="96"/>
      <c r="AC18" s="97"/>
      <c r="AD18" s="102"/>
      <c r="AE18" s="103"/>
      <c r="AF18" s="102"/>
      <c r="AG18" s="103"/>
      <c r="AH18" s="102"/>
      <c r="AI18" s="103"/>
      <c r="AJ18" s="102"/>
      <c r="AK18" s="103"/>
      <c r="AL18" s="102"/>
      <c r="AM18" s="103"/>
      <c r="AN18" s="102"/>
      <c r="AO18" s="103"/>
      <c r="AP18" s="102"/>
      <c r="AQ18" s="103"/>
      <c r="AR18" s="102"/>
      <c r="AS18" s="103"/>
      <c r="AT18" s="96"/>
      <c r="AU18" s="97"/>
      <c r="AV18" s="102"/>
      <c r="AW18" s="103"/>
      <c r="AX18" s="102"/>
      <c r="AY18" s="97"/>
      <c r="AZ18" s="102"/>
      <c r="BA18" s="103"/>
      <c r="BB18" s="102"/>
      <c r="BC18">
        <f t="shared" si="2"/>
        <v>0</v>
      </c>
      <c r="BD18" s="428">
        <f t="shared" si="3"/>
        <v>0</v>
      </c>
      <c r="BE18" s="428"/>
      <c r="BF18" s="467" t="s">
        <v>78</v>
      </c>
      <c r="BG18" s="468">
        <v>3</v>
      </c>
      <c r="BH18" s="428"/>
      <c r="BI18" s="428"/>
      <c r="BJ18" s="428"/>
    </row>
    <row r="19" spans="1:62" ht="18.75">
      <c r="A19" s="431">
        <v>11</v>
      </c>
      <c r="B19" s="84">
        <f t="shared" si="0"/>
        <v>0</v>
      </c>
      <c r="C19" s="120">
        <f t="shared" si="1"/>
        <v>0</v>
      </c>
      <c r="D19" s="261" t="s">
        <v>103</v>
      </c>
      <c r="E19" s="534" t="s">
        <v>102</v>
      </c>
      <c r="F19" s="84"/>
      <c r="G19" s="74"/>
      <c r="H19" s="84"/>
      <c r="I19" s="73"/>
      <c r="J19" s="84"/>
      <c r="K19" s="74"/>
      <c r="L19" s="84"/>
      <c r="M19" s="73"/>
      <c r="N19" s="84"/>
      <c r="O19" s="74"/>
      <c r="P19" s="84"/>
      <c r="Q19" s="73"/>
      <c r="R19" s="84"/>
      <c r="S19" s="74"/>
      <c r="T19" s="84"/>
      <c r="U19" s="73"/>
      <c r="V19" s="84"/>
      <c r="W19" s="73"/>
      <c r="X19" s="98"/>
      <c r="Y19" s="184"/>
      <c r="Z19" s="98"/>
      <c r="AA19" s="99"/>
      <c r="AB19" s="100"/>
      <c r="AC19" s="101"/>
      <c r="AD19" s="98"/>
      <c r="AE19" s="99"/>
      <c r="AF19" s="98"/>
      <c r="AG19" s="99"/>
      <c r="AH19" s="98"/>
      <c r="AI19" s="99"/>
      <c r="AJ19" s="98"/>
      <c r="AK19" s="99"/>
      <c r="AL19" s="98"/>
      <c r="AM19" s="99"/>
      <c r="AN19" s="98"/>
      <c r="AO19" s="99"/>
      <c r="AP19" s="98"/>
      <c r="AQ19" s="99"/>
      <c r="AR19" s="98"/>
      <c r="AS19" s="99"/>
      <c r="AT19" s="100"/>
      <c r="AU19" s="101"/>
      <c r="AV19" s="98"/>
      <c r="AW19" s="99"/>
      <c r="AX19" s="98"/>
      <c r="AY19" s="101"/>
      <c r="AZ19" s="98"/>
      <c r="BA19" s="99"/>
      <c r="BB19" s="98"/>
      <c r="BC19">
        <f t="shared" si="2"/>
        <v>0</v>
      </c>
      <c r="BD19" s="428">
        <f t="shared" si="3"/>
        <v>0</v>
      </c>
      <c r="BE19" s="428"/>
      <c r="BF19" s="791" t="s">
        <v>277</v>
      </c>
      <c r="BG19" s="792">
        <v>0</v>
      </c>
      <c r="BH19" s="428"/>
      <c r="BI19" s="428"/>
      <c r="BJ19" s="428"/>
    </row>
    <row r="20" spans="1:62" ht="18.75">
      <c r="A20" s="431">
        <v>12</v>
      </c>
      <c r="B20" s="84">
        <f t="shared" si="0"/>
        <v>0</v>
      </c>
      <c r="C20" s="120">
        <f t="shared" si="1"/>
        <v>0</v>
      </c>
      <c r="D20" s="261" t="s">
        <v>150</v>
      </c>
      <c r="E20" s="534" t="s">
        <v>214</v>
      </c>
      <c r="F20" s="84"/>
      <c r="G20" s="74"/>
      <c r="H20" s="84"/>
      <c r="I20" s="73"/>
      <c r="J20" s="84"/>
      <c r="K20" s="74"/>
      <c r="L20" s="84"/>
      <c r="M20" s="73"/>
      <c r="N20" s="84"/>
      <c r="O20" s="74"/>
      <c r="P20" s="84"/>
      <c r="Q20" s="73"/>
      <c r="R20" s="84"/>
      <c r="S20" s="74"/>
      <c r="T20" s="84"/>
      <c r="U20" s="73"/>
      <c r="V20" s="84"/>
      <c r="W20" s="73"/>
      <c r="X20" s="98"/>
      <c r="Y20" s="184"/>
      <c r="Z20" s="98"/>
      <c r="AA20" s="99"/>
      <c r="AB20" s="100"/>
      <c r="AC20" s="101"/>
      <c r="AD20" s="98"/>
      <c r="AE20" s="99"/>
      <c r="AF20" s="98"/>
      <c r="AG20" s="99"/>
      <c r="AH20" s="98"/>
      <c r="AI20" s="99"/>
      <c r="AJ20" s="98"/>
      <c r="AK20" s="99"/>
      <c r="AL20" s="98"/>
      <c r="AM20" s="99"/>
      <c r="AN20" s="98"/>
      <c r="AO20" s="99"/>
      <c r="AP20" s="98"/>
      <c r="AQ20" s="99"/>
      <c r="AR20" s="98"/>
      <c r="AS20" s="99"/>
      <c r="AT20" s="100"/>
      <c r="AU20" s="101"/>
      <c r="AV20" s="98"/>
      <c r="AW20" s="99"/>
      <c r="AX20" s="98"/>
      <c r="AY20" s="101"/>
      <c r="AZ20" s="98"/>
      <c r="BA20" s="99"/>
      <c r="BB20" s="98"/>
      <c r="BC20">
        <f t="shared" si="2"/>
        <v>0</v>
      </c>
      <c r="BD20" s="428">
        <f t="shared" si="3"/>
        <v>0</v>
      </c>
      <c r="BE20" s="428"/>
      <c r="BF20" s="793" t="s">
        <v>278</v>
      </c>
      <c r="BG20" s="473">
        <v>0</v>
      </c>
      <c r="BH20" s="428"/>
      <c r="BI20" s="428"/>
      <c r="BJ20" s="428"/>
    </row>
    <row r="21" spans="1:62" ht="18.75">
      <c r="A21" s="431">
        <v>13</v>
      </c>
      <c r="B21" s="84">
        <f t="shared" si="0"/>
        <v>0</v>
      </c>
      <c r="C21" s="120">
        <f t="shared" si="1"/>
        <v>0</v>
      </c>
      <c r="D21" s="261" t="s">
        <v>88</v>
      </c>
      <c r="E21" s="534" t="s">
        <v>91</v>
      </c>
      <c r="F21" s="84"/>
      <c r="G21" s="74"/>
      <c r="H21" s="84"/>
      <c r="I21" s="73"/>
      <c r="J21" s="84"/>
      <c r="K21" s="74"/>
      <c r="L21" s="84"/>
      <c r="M21" s="73"/>
      <c r="N21" s="84"/>
      <c r="O21" s="74"/>
      <c r="P21" s="84"/>
      <c r="Q21" s="73"/>
      <c r="R21" s="84"/>
      <c r="S21" s="74"/>
      <c r="T21" s="84"/>
      <c r="U21" s="73"/>
      <c r="V21" s="84"/>
      <c r="W21" s="73"/>
      <c r="X21" s="98"/>
      <c r="Y21" s="184"/>
      <c r="Z21" s="98"/>
      <c r="AA21" s="99"/>
      <c r="AB21" s="100"/>
      <c r="AC21" s="101"/>
      <c r="AD21" s="98"/>
      <c r="AE21" s="99"/>
      <c r="AF21" s="98"/>
      <c r="AG21" s="99"/>
      <c r="AH21" s="98"/>
      <c r="AI21" s="99"/>
      <c r="AJ21" s="98"/>
      <c r="AK21" s="99"/>
      <c r="AL21" s="98"/>
      <c r="AM21" s="99"/>
      <c r="AN21" s="98"/>
      <c r="AO21" s="99"/>
      <c r="AP21" s="98"/>
      <c r="AQ21" s="99"/>
      <c r="AR21" s="98"/>
      <c r="AS21" s="99"/>
      <c r="AT21" s="100"/>
      <c r="AU21" s="101"/>
      <c r="AV21" s="98"/>
      <c r="AW21" s="99"/>
      <c r="AX21" s="98"/>
      <c r="AY21" s="101"/>
      <c r="AZ21" s="98"/>
      <c r="BA21" s="99"/>
      <c r="BB21" s="98"/>
      <c r="BC21">
        <f t="shared" si="2"/>
        <v>0</v>
      </c>
      <c r="BD21" s="428">
        <f t="shared" si="3"/>
        <v>0</v>
      </c>
      <c r="BE21" s="428"/>
      <c r="BF21" s="789" t="s">
        <v>81</v>
      </c>
      <c r="BG21" s="788">
        <v>3</v>
      </c>
      <c r="BH21" s="428"/>
      <c r="BI21" s="428"/>
      <c r="BJ21" s="428"/>
    </row>
    <row r="22" spans="1:62" ht="19.5" thickBot="1">
      <c r="A22" s="431">
        <v>14</v>
      </c>
      <c r="B22" s="90">
        <f t="shared" si="0"/>
        <v>2</v>
      </c>
      <c r="C22" s="122">
        <f t="shared" si="1"/>
        <v>0</v>
      </c>
      <c r="D22" s="401" t="s">
        <v>76</v>
      </c>
      <c r="E22" s="535" t="s">
        <v>29</v>
      </c>
      <c r="F22" s="90">
        <v>1</v>
      </c>
      <c r="G22" s="76"/>
      <c r="H22" s="90"/>
      <c r="I22" s="75"/>
      <c r="J22" s="90">
        <v>1</v>
      </c>
      <c r="K22" s="76"/>
      <c r="L22" s="90"/>
      <c r="M22" s="75"/>
      <c r="N22" s="90"/>
      <c r="O22" s="76"/>
      <c r="P22" s="90"/>
      <c r="Q22" s="75"/>
      <c r="R22" s="90"/>
      <c r="S22" s="76"/>
      <c r="T22" s="90"/>
      <c r="U22" s="75"/>
      <c r="V22" s="90"/>
      <c r="W22" s="75"/>
      <c r="X22" s="104"/>
      <c r="Y22" s="185"/>
      <c r="Z22" s="104"/>
      <c r="AA22" s="105"/>
      <c r="AB22" s="106"/>
      <c r="AC22" s="107"/>
      <c r="AD22" s="104"/>
      <c r="AE22" s="105"/>
      <c r="AF22" s="104"/>
      <c r="AG22" s="105"/>
      <c r="AH22" s="104"/>
      <c r="AI22" s="105"/>
      <c r="AJ22" s="104"/>
      <c r="AK22" s="105"/>
      <c r="AL22" s="104"/>
      <c r="AM22" s="105"/>
      <c r="AN22" s="104"/>
      <c r="AO22" s="105"/>
      <c r="AP22" s="104"/>
      <c r="AQ22" s="105"/>
      <c r="AR22" s="104"/>
      <c r="AS22" s="105"/>
      <c r="AT22" s="106"/>
      <c r="AU22" s="107"/>
      <c r="AV22" s="104"/>
      <c r="AW22" s="105"/>
      <c r="AX22" s="104"/>
      <c r="AY22" s="107"/>
      <c r="AZ22" s="104"/>
      <c r="BA22" s="105"/>
      <c r="BB22" s="104"/>
      <c r="BC22">
        <f t="shared" si="2"/>
        <v>2</v>
      </c>
      <c r="BD22" s="428">
        <f t="shared" si="3"/>
        <v>0</v>
      </c>
      <c r="BE22" s="428"/>
      <c r="BF22" s="469" t="s">
        <v>5</v>
      </c>
      <c r="BG22" s="470">
        <f>B23</f>
        <v>5</v>
      </c>
      <c r="BH22" s="428"/>
      <c r="BI22" s="428"/>
      <c r="BJ22" s="428"/>
    </row>
    <row r="23" spans="1:62" ht="19.5" thickBot="1">
      <c r="A23" s="431"/>
      <c r="B23" s="134">
        <f>BC7</f>
        <v>5</v>
      </c>
      <c r="C23" s="428"/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428"/>
      <c r="U23" s="428"/>
      <c r="V23" s="428"/>
      <c r="W23" s="428">
        <f>SUM(W9:W22)</f>
        <v>0</v>
      </c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  <c r="AR23" s="428"/>
      <c r="AS23" s="428"/>
      <c r="AT23" s="428"/>
      <c r="AU23" s="428"/>
      <c r="AV23" s="428"/>
      <c r="AW23" s="428"/>
      <c r="AX23" s="428"/>
      <c r="AY23" s="428"/>
      <c r="AZ23" s="428"/>
      <c r="BA23" s="428"/>
      <c r="BB23" s="428"/>
      <c r="BC23" s="428"/>
      <c r="BD23" s="428"/>
      <c r="BE23" s="428"/>
      <c r="BF23" s="471" t="s">
        <v>6</v>
      </c>
      <c r="BG23" s="472">
        <f>C24</f>
        <v>40</v>
      </c>
      <c r="BH23" s="428"/>
      <c r="BI23" s="428"/>
      <c r="BJ23" s="428"/>
    </row>
    <row r="24" spans="1:62" ht="15.75" thickBot="1">
      <c r="A24" s="431"/>
      <c r="B24" s="431" t="s">
        <v>5</v>
      </c>
      <c r="C24" s="133">
        <f>BD7</f>
        <v>40</v>
      </c>
      <c r="D24" s="428"/>
      <c r="F24" s="32"/>
      <c r="G24" s="428" t="s">
        <v>20</v>
      </c>
      <c r="H24" s="428"/>
      <c r="I24" s="428"/>
      <c r="J24" s="428"/>
      <c r="K24" s="428"/>
      <c r="L24" s="428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  <c r="AR24" s="428"/>
      <c r="AS24" s="428"/>
      <c r="AT24" s="428"/>
      <c r="AU24" s="428"/>
      <c r="AV24" s="428"/>
      <c r="AW24" s="428"/>
      <c r="AX24" s="428"/>
      <c r="AY24" s="428"/>
      <c r="AZ24" s="428"/>
      <c r="BA24" s="428"/>
      <c r="BB24" s="428"/>
      <c r="BC24" s="428"/>
      <c r="BD24" s="428"/>
      <c r="BE24" s="428"/>
      <c r="BF24" s="428"/>
      <c r="BG24" s="428"/>
      <c r="BH24" s="428"/>
      <c r="BI24" s="428"/>
      <c r="BJ24" s="428"/>
    </row>
    <row r="25" spans="1:62" ht="15.75" thickBot="1">
      <c r="A25" s="431"/>
      <c r="B25" s="428"/>
      <c r="C25" s="431" t="s">
        <v>6</v>
      </c>
      <c r="D25" s="428"/>
      <c r="E25" s="428"/>
      <c r="F25" s="428"/>
      <c r="G25" s="428"/>
      <c r="H25" s="428"/>
      <c r="I25" s="428"/>
      <c r="J25" s="1035"/>
      <c r="K25" s="1035"/>
      <c r="L25" s="1035"/>
      <c r="M25" s="1035"/>
      <c r="N25" s="1035"/>
      <c r="O25" s="1035"/>
      <c r="P25" s="1035"/>
      <c r="Q25" s="1035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  <c r="AR25" s="428"/>
      <c r="AS25" s="428"/>
      <c r="AT25" s="428"/>
      <c r="AU25" s="428"/>
      <c r="AV25" s="428"/>
      <c r="AW25" s="428"/>
      <c r="AX25" s="428"/>
      <c r="AY25" s="428"/>
      <c r="AZ25" s="428"/>
      <c r="BA25" s="428"/>
      <c r="BB25" s="428"/>
      <c r="BC25" s="428"/>
      <c r="BD25" s="428"/>
      <c r="BE25" s="428"/>
      <c r="BF25" s="428"/>
      <c r="BG25" s="428"/>
      <c r="BH25" s="428"/>
      <c r="BI25" s="428"/>
      <c r="BJ25" s="428"/>
    </row>
    <row r="26" spans="1:62" ht="15.75" thickBot="1">
      <c r="A26" s="431"/>
      <c r="B26" s="428"/>
      <c r="C26" s="428"/>
      <c r="D26" s="428"/>
      <c r="F26" s="33"/>
      <c r="G26" s="428" t="s">
        <v>21</v>
      </c>
      <c r="H26" s="428"/>
      <c r="I26" s="428"/>
      <c r="J26" s="834"/>
      <c r="K26" s="432"/>
      <c r="L26" s="432"/>
      <c r="M26" s="432"/>
      <c r="N26" s="432"/>
      <c r="O26" s="432"/>
      <c r="P26" s="432"/>
      <c r="Q26" s="432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  <c r="AO26" s="428"/>
      <c r="AP26" s="428"/>
      <c r="AQ26" s="428"/>
      <c r="AR26" s="428"/>
      <c r="AS26" s="428"/>
      <c r="AT26" s="428"/>
      <c r="AU26" s="428"/>
      <c r="AV26" s="428"/>
      <c r="AW26" s="428"/>
      <c r="AX26" s="428"/>
      <c r="AY26" s="428"/>
      <c r="AZ26" s="428"/>
      <c r="BA26" s="428"/>
      <c r="BB26" s="428"/>
      <c r="BC26" s="428"/>
      <c r="BD26" s="428"/>
      <c r="BE26" s="428"/>
      <c r="BF26" s="428"/>
      <c r="BG26" s="428"/>
      <c r="BH26" s="428"/>
      <c r="BI26" s="428"/>
      <c r="BJ26" s="428"/>
    </row>
    <row r="27" spans="1:62" ht="15.75" thickBot="1">
      <c r="A27" s="431"/>
      <c r="B27" s="428"/>
      <c r="C27" s="428"/>
      <c r="D27" s="428"/>
      <c r="E27" s="428"/>
      <c r="F27" s="428"/>
      <c r="G27" s="428"/>
      <c r="H27" s="428"/>
      <c r="I27" s="428"/>
      <c r="J27" s="834"/>
      <c r="K27" s="432"/>
      <c r="L27" s="432"/>
      <c r="M27" s="432"/>
      <c r="N27" s="432"/>
      <c r="O27" s="432"/>
      <c r="P27" s="432"/>
      <c r="Q27" s="432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8"/>
      <c r="AK27" s="428"/>
      <c r="AL27" s="428"/>
      <c r="AM27" s="428"/>
      <c r="AN27" s="428"/>
      <c r="AO27" s="428"/>
      <c r="AP27" s="428"/>
      <c r="AQ27" s="428"/>
      <c r="AR27" s="428"/>
      <c r="AS27" s="428"/>
      <c r="AT27" s="428"/>
      <c r="AU27" s="428"/>
      <c r="AV27" s="428"/>
      <c r="AW27" s="428"/>
      <c r="AX27" s="428"/>
      <c r="AY27" s="428"/>
      <c r="AZ27" s="428"/>
      <c r="BA27" s="428"/>
      <c r="BB27" s="428"/>
      <c r="BC27" s="428"/>
      <c r="BD27" s="428"/>
      <c r="BE27" s="428"/>
      <c r="BF27" s="428"/>
      <c r="BG27" s="428"/>
      <c r="BH27" s="428"/>
      <c r="BI27" s="428"/>
      <c r="BJ27" s="428"/>
    </row>
    <row r="28" spans="1:62" ht="15.75" thickBot="1">
      <c r="A28" s="431"/>
      <c r="B28" s="428"/>
      <c r="C28" s="428"/>
      <c r="D28" s="428"/>
      <c r="F28" s="47"/>
      <c r="G28" s="428" t="s">
        <v>37</v>
      </c>
      <c r="H28" s="428"/>
      <c r="I28" s="428"/>
      <c r="J28" s="1042"/>
      <c r="K28" s="1042"/>
      <c r="L28" s="1042"/>
      <c r="M28" s="1042"/>
      <c r="N28" s="1042"/>
      <c r="O28" s="1042"/>
      <c r="P28" s="1042"/>
      <c r="Q28" s="1042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  <c r="AR28" s="428"/>
      <c r="AS28" s="428"/>
      <c r="AT28" s="428"/>
      <c r="AU28" s="428"/>
      <c r="AV28" s="428"/>
      <c r="AW28" s="428"/>
      <c r="AX28" s="428"/>
      <c r="AY28" s="428"/>
      <c r="AZ28" s="428"/>
      <c r="BA28" s="428"/>
      <c r="BB28" s="428"/>
      <c r="BC28" s="428"/>
      <c r="BD28" s="428"/>
      <c r="BE28" s="428"/>
      <c r="BF28" s="428"/>
      <c r="BG28" s="428"/>
      <c r="BH28" s="428"/>
      <c r="BI28" s="428"/>
      <c r="BJ28" s="428"/>
    </row>
    <row r="29" spans="1:62">
      <c r="A29" s="431"/>
      <c r="B29" s="428"/>
      <c r="C29" s="428"/>
      <c r="D29" s="428"/>
      <c r="E29" s="428"/>
      <c r="F29" s="428"/>
      <c r="G29" s="428"/>
      <c r="H29" s="428"/>
      <c r="I29" s="428"/>
      <c r="J29" s="1042"/>
      <c r="K29" s="1042"/>
      <c r="L29" s="1042"/>
      <c r="M29" s="1042"/>
      <c r="N29" s="1042"/>
      <c r="O29" s="1042"/>
      <c r="P29" s="1042"/>
      <c r="Q29" s="1042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  <c r="AR29" s="428"/>
      <c r="AS29" s="428"/>
      <c r="AT29" s="428"/>
      <c r="AU29" s="428"/>
      <c r="AV29" s="428"/>
      <c r="AW29" s="428"/>
      <c r="AX29" s="428"/>
      <c r="AY29" s="428"/>
      <c r="AZ29" s="428"/>
      <c r="BA29" s="428"/>
      <c r="BB29" s="428"/>
      <c r="BC29" s="428"/>
      <c r="BD29" s="428"/>
      <c r="BE29" s="428"/>
      <c r="BF29" s="428"/>
      <c r="BG29" s="428"/>
      <c r="BH29" s="428"/>
      <c r="BI29" s="428"/>
      <c r="BJ29" s="428"/>
    </row>
    <row r="30" spans="1:62">
      <c r="A30" s="431"/>
      <c r="B30" s="428"/>
      <c r="C30" s="428"/>
      <c r="D30" s="428"/>
      <c r="E30" s="428"/>
      <c r="F30" s="428"/>
      <c r="G30" s="428"/>
      <c r="H30" s="428"/>
      <c r="I30" s="428"/>
      <c r="J30" s="1042"/>
      <c r="K30" s="1042"/>
      <c r="L30" s="1042"/>
      <c r="M30" s="1042"/>
      <c r="N30" s="1042"/>
      <c r="O30" s="1042"/>
      <c r="P30" s="1042"/>
      <c r="Q30" s="1042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  <c r="AD30" s="428"/>
      <c r="AE30" s="428"/>
      <c r="AF30" s="428"/>
      <c r="AG30" s="428"/>
      <c r="AH30" s="428"/>
      <c r="AI30" s="428"/>
      <c r="AJ30" s="428"/>
      <c r="AK30" s="428"/>
      <c r="AL30" s="428"/>
      <c r="AM30" s="428"/>
      <c r="AN30" s="428"/>
      <c r="AO30" s="428"/>
      <c r="AP30" s="428"/>
      <c r="AQ30" s="428"/>
      <c r="AR30" s="428"/>
      <c r="AS30" s="428"/>
      <c r="AT30" s="428"/>
      <c r="AU30" s="428"/>
      <c r="AV30" s="428"/>
      <c r="AW30" s="428"/>
      <c r="AX30" s="428"/>
      <c r="AY30" s="428"/>
      <c r="AZ30" s="428"/>
      <c r="BA30" s="428"/>
      <c r="BB30" s="428"/>
      <c r="BC30" s="428"/>
      <c r="BD30" s="428"/>
      <c r="BE30" s="428"/>
      <c r="BF30" s="428"/>
      <c r="BG30" s="428"/>
      <c r="BH30" s="428"/>
      <c r="BI30" s="428"/>
      <c r="BJ30" s="428"/>
    </row>
    <row r="31" spans="1:62">
      <c r="A31" s="431"/>
      <c r="B31" s="428"/>
      <c r="C31" s="1040" t="s">
        <v>157</v>
      </c>
      <c r="D31" s="1040"/>
      <c r="E31" s="1040"/>
      <c r="F31" s="1040"/>
      <c r="G31" s="428"/>
      <c r="H31" s="428"/>
      <c r="I31" s="428"/>
      <c r="J31" s="1032"/>
      <c r="K31" s="1032"/>
      <c r="L31" s="1032"/>
      <c r="M31" s="1032"/>
      <c r="N31" s="1032"/>
      <c r="O31" s="1032"/>
      <c r="P31" s="1032"/>
      <c r="Q31" s="1032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428"/>
      <c r="BH31" s="428"/>
      <c r="BI31" s="428"/>
      <c r="BJ31" s="428"/>
    </row>
    <row r="32" spans="1:62">
      <c r="A32" s="431"/>
      <c r="B32" s="428"/>
      <c r="C32" s="428"/>
      <c r="D32" s="428"/>
      <c r="E32" s="428"/>
      <c r="F32" s="428"/>
      <c r="G32" s="428"/>
      <c r="H32" s="428"/>
      <c r="I32" s="428"/>
      <c r="J32" s="735"/>
      <c r="K32" s="842"/>
      <c r="L32" s="432"/>
      <c r="M32" s="432"/>
      <c r="N32" s="432"/>
      <c r="O32" s="432"/>
      <c r="P32" s="432"/>
      <c r="Q32" s="432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428"/>
      <c r="AJ32" s="428"/>
      <c r="AK32" s="428"/>
      <c r="AL32" s="428"/>
      <c r="AM32" s="428"/>
      <c r="AN32" s="428"/>
      <c r="AO32" s="428"/>
      <c r="AP32" s="428"/>
      <c r="AQ32" s="428"/>
      <c r="AR32" s="428"/>
      <c r="AS32" s="428"/>
      <c r="AT32" s="428"/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</row>
    <row r="33" spans="1:62">
      <c r="A33" s="431"/>
      <c r="B33" s="428"/>
      <c r="C33" s="428"/>
      <c r="D33" s="428"/>
      <c r="E33" s="428"/>
      <c r="F33" s="428"/>
      <c r="G33" s="428"/>
      <c r="H33" s="428"/>
      <c r="I33" s="428"/>
      <c r="J33" s="735"/>
      <c r="K33" s="843"/>
      <c r="L33" s="432"/>
      <c r="M33" s="432"/>
      <c r="N33" s="432"/>
      <c r="O33" s="432"/>
      <c r="P33" s="432"/>
      <c r="Q33" s="432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428"/>
      <c r="AY33" s="428"/>
      <c r="AZ33" s="428"/>
      <c r="BA33" s="428"/>
      <c r="BB33" s="428"/>
      <c r="BC33" s="428"/>
      <c r="BD33" s="428"/>
      <c r="BE33" s="428"/>
      <c r="BF33" s="428"/>
      <c r="BG33" s="428"/>
      <c r="BH33" s="428"/>
      <c r="BI33" s="428"/>
      <c r="BJ33" s="428"/>
    </row>
    <row r="34" spans="1:62">
      <c r="A34" s="431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  <c r="AC34" s="428"/>
      <c r="AD34" s="428"/>
      <c r="AE34" s="428"/>
      <c r="AF34" s="428"/>
      <c r="AG34" s="428"/>
      <c r="AH34" s="428"/>
      <c r="AI34" s="428"/>
      <c r="AJ34" s="428"/>
      <c r="AK34" s="428"/>
      <c r="AL34" s="428"/>
      <c r="AM34" s="428"/>
      <c r="AN34" s="428"/>
      <c r="AO34" s="428"/>
      <c r="AP34" s="428"/>
      <c r="AQ34" s="428"/>
      <c r="AR34" s="428"/>
      <c r="AS34" s="428"/>
      <c r="AT34" s="428"/>
      <c r="AU34" s="428"/>
      <c r="AV34" s="428"/>
      <c r="AW34" s="428"/>
      <c r="AX34" s="428"/>
      <c r="AY34" s="428"/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</row>
    <row r="35" spans="1:62">
      <c r="A35" s="431"/>
      <c r="B35" s="428" t="s">
        <v>44</v>
      </c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9"/>
      <c r="AB35" s="428"/>
      <c r="AC35" s="428"/>
      <c r="AD35" s="428"/>
      <c r="AE35" s="429"/>
      <c r="AF35" s="428"/>
      <c r="AG35" s="429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  <c r="AR35" s="428"/>
      <c r="AS35" s="429"/>
      <c r="AT35" s="428"/>
      <c r="AU35" s="428"/>
      <c r="AV35" s="428"/>
      <c r="AW35" s="429"/>
      <c r="AX35" s="428"/>
      <c r="AY35" s="428"/>
      <c r="AZ35" s="428"/>
      <c r="BA35" s="429"/>
      <c r="BB35" s="428"/>
      <c r="BC35" s="428"/>
      <c r="BD35" s="428"/>
      <c r="BE35" s="428"/>
      <c r="BF35" s="428"/>
      <c r="BG35" s="428"/>
      <c r="BH35" s="428"/>
      <c r="BI35" s="428"/>
      <c r="BJ35" s="428"/>
    </row>
    <row r="36" spans="1:62" ht="18.75">
      <c r="B36" t="s">
        <v>45</v>
      </c>
      <c r="AA36" s="39"/>
      <c r="AE36" s="39"/>
      <c r="AG36" s="39"/>
      <c r="AS36" s="39"/>
      <c r="AW36" s="39"/>
      <c r="BA36" s="39"/>
    </row>
  </sheetData>
  <sortState ref="D10:E23">
    <sortCondition ref="D10:D23"/>
  </sortState>
  <mergeCells count="61">
    <mergeCell ref="BF9:BG9"/>
    <mergeCell ref="AN3:AN6"/>
    <mergeCell ref="AO3:AO6"/>
    <mergeCell ref="J30:Q30"/>
    <mergeCell ref="AC3:AC6"/>
    <mergeCell ref="W3:W6"/>
    <mergeCell ref="J28:Q28"/>
    <mergeCell ref="J29:Q29"/>
    <mergeCell ref="AK3:AK6"/>
    <mergeCell ref="AH3:AH6"/>
    <mergeCell ref="R3:R6"/>
    <mergeCell ref="U3:U6"/>
    <mergeCell ref="V3:V6"/>
    <mergeCell ref="T3:T6"/>
    <mergeCell ref="AJ3:AJ6"/>
    <mergeCell ref="AI3:AI6"/>
    <mergeCell ref="J31:Q31"/>
    <mergeCell ref="AL3:AL6"/>
    <mergeCell ref="AM3:AM6"/>
    <mergeCell ref="B6:C6"/>
    <mergeCell ref="Q3:Q6"/>
    <mergeCell ref="J25:Q25"/>
    <mergeCell ref="M3:M6"/>
    <mergeCell ref="P3:P6"/>
    <mergeCell ref="O3:O6"/>
    <mergeCell ref="D6:E6"/>
    <mergeCell ref="F3:F6"/>
    <mergeCell ref="G3:G6"/>
    <mergeCell ref="H3:H6"/>
    <mergeCell ref="D4:E4"/>
    <mergeCell ref="I3:I6"/>
    <mergeCell ref="C31:F31"/>
    <mergeCell ref="F2:W2"/>
    <mergeCell ref="AD3:AD6"/>
    <mergeCell ref="AE3:AE6"/>
    <mergeCell ref="AF3:AF6"/>
    <mergeCell ref="AG3:AG6"/>
    <mergeCell ref="AB3:AB6"/>
    <mergeCell ref="AA3:AA6"/>
    <mergeCell ref="N3:N6"/>
    <mergeCell ref="X3:X6"/>
    <mergeCell ref="L3:L6"/>
    <mergeCell ref="J3:J6"/>
    <mergeCell ref="K3:K6"/>
    <mergeCell ref="Y3:Y6"/>
    <mergeCell ref="Z3:Z6"/>
    <mergeCell ref="X2:BB2"/>
    <mergeCell ref="S3:S6"/>
    <mergeCell ref="AY3:AY6"/>
    <mergeCell ref="AZ3:AZ6"/>
    <mergeCell ref="BA3:BA6"/>
    <mergeCell ref="BB3:BB6"/>
    <mergeCell ref="AP3:AP6"/>
    <mergeCell ref="AQ3:AQ6"/>
    <mergeCell ref="AR3:AR6"/>
    <mergeCell ref="AS3:AS6"/>
    <mergeCell ref="AT3:AT6"/>
    <mergeCell ref="AU3:AU6"/>
    <mergeCell ref="AV3:AV6"/>
    <mergeCell ref="AW3:AW6"/>
    <mergeCell ref="AX3:AX6"/>
  </mergeCells>
  <conditionalFormatting sqref="V9:V22 AS24 X9:BB22">
    <cfRule type="cellIs" dxfId="31" priority="46" operator="greaterThan">
      <formula>1</formula>
    </cfRule>
    <cfRule type="cellIs" dxfId="30" priority="47" operator="greaterThan">
      <formula>1</formula>
    </cfRule>
  </conditionalFormatting>
  <conditionalFormatting sqref="F9:F22 H9:H22 J9:J22 L9:L22 N9:N22 P9:P22 R9:R22 T9:T22 V9:V22 B9:B22">
    <cfRule type="cellIs" dxfId="29" priority="43" operator="greaterThan">
      <formula>0</formula>
    </cfRule>
    <cfRule type="cellIs" dxfId="28" priority="44" operator="greaterThan">
      <formula>1</formula>
    </cfRule>
    <cfRule type="cellIs" dxfId="27" priority="45" operator="greaterThan">
      <formula>0</formula>
    </cfRule>
  </conditionalFormatting>
  <conditionalFormatting sqref="AJ9:BB22">
    <cfRule type="cellIs" dxfId="26" priority="6" operator="greaterThan">
      <formula>0</formula>
    </cfRule>
    <cfRule type="cellIs" dxfId="25" priority="7" operator="greaterThan">
      <formula>0</formula>
    </cfRule>
  </conditionalFormatting>
  <conditionalFormatting sqref="BN7:BN10 BG16">
    <cfRule type="cellIs" dxfId="24" priority="4" operator="greaterThan">
      <formula>0</formula>
    </cfRule>
    <cfRule type="cellIs" dxfId="23" priority="5" operator="greaterThan">
      <formula>0</formula>
    </cfRule>
  </conditionalFormatting>
  <hyperlinks>
    <hyperlink ref="BN7" location="'risultati fase invernale'!A1" display="'risultati fase invernale'!A1"/>
    <hyperlink ref="BN8" location="'Classifica Marcatori'!A1" display="'Classifica Marcatori'!A1"/>
    <hyperlink ref="BN9" location="CLASSIFICHE!A1" display="CLASSIFICHE!A1"/>
    <hyperlink ref="BN4" r:id="rId1"/>
    <hyperlink ref="BN5" r:id="rId2"/>
  </hyperlinks>
  <pageMargins left="0" right="0" top="0" bottom="0" header="0.31496062992125984" footer="0.19685039370078741"/>
  <pageSetup paperSize="9" orientation="landscape" horizontalDpi="0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39"/>
  <sheetViews>
    <sheetView showGridLines="0" workbookViewId="0">
      <selection activeCell="AE25" sqref="AE25"/>
    </sheetView>
  </sheetViews>
  <sheetFormatPr defaultRowHeight="15"/>
  <cols>
    <col min="1" max="1" width="6.5703125" customWidth="1"/>
    <col min="2" max="3" width="3.85546875" customWidth="1"/>
    <col min="4" max="4" width="12.5703125" customWidth="1"/>
    <col min="5" max="5" width="11.7109375" customWidth="1"/>
    <col min="6" max="23" width="3.140625" customWidth="1"/>
    <col min="24" max="25" width="0.85546875" customWidth="1"/>
    <col min="26" max="26" width="1.42578125" customWidth="1"/>
    <col min="27" max="27" width="0.7109375" customWidth="1"/>
    <col min="28" max="28" width="11.140625" customWidth="1"/>
    <col min="29" max="29" width="4.42578125" customWidth="1"/>
    <col min="30" max="30" width="4.7109375" customWidth="1"/>
    <col min="31" max="31" width="13.28515625" customWidth="1"/>
    <col min="32" max="32" width="4.140625" customWidth="1"/>
  </cols>
  <sheetData>
    <row r="1" spans="1:38">
      <c r="A1" s="776"/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</row>
    <row r="2" spans="1:38">
      <c r="A2" s="776"/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</row>
    <row r="3" spans="1:38" ht="15.75" thickBot="1">
      <c r="A3" s="776"/>
      <c r="B3" s="776"/>
      <c r="C3" s="776"/>
      <c r="D3" s="776"/>
      <c r="E3" s="776"/>
      <c r="F3" s="914" t="s">
        <v>4</v>
      </c>
      <c r="G3" s="914"/>
      <c r="H3" s="914"/>
      <c r="I3" s="914"/>
      <c r="J3" s="914"/>
      <c r="K3" s="914"/>
      <c r="L3" s="914"/>
      <c r="M3" s="914"/>
      <c r="N3" s="914"/>
      <c r="O3" s="914"/>
      <c r="P3" s="914"/>
      <c r="Q3" s="914"/>
      <c r="R3" s="914"/>
      <c r="S3" s="914"/>
      <c r="T3" s="914"/>
      <c r="U3" s="914"/>
      <c r="V3" s="914"/>
      <c r="W3" s="914"/>
      <c r="X3" s="776"/>
      <c r="Y3" s="776"/>
      <c r="Z3" s="776"/>
      <c r="AA3" s="776"/>
      <c r="AB3" s="776"/>
      <c r="AC3" s="776"/>
      <c r="AD3" s="776"/>
      <c r="AE3" s="776"/>
      <c r="AF3" s="776"/>
      <c r="AG3" s="776"/>
    </row>
    <row r="4" spans="1:38">
      <c r="A4" s="776"/>
      <c r="B4" s="776"/>
      <c r="C4" s="786"/>
      <c r="D4" s="7"/>
      <c r="E4" s="61"/>
      <c r="F4" s="961" t="s">
        <v>194</v>
      </c>
      <c r="G4" s="1037">
        <v>41561</v>
      </c>
      <c r="H4" s="961" t="s">
        <v>247</v>
      </c>
      <c r="I4" s="1026">
        <v>41561</v>
      </c>
      <c r="J4" s="961" t="s">
        <v>248</v>
      </c>
      <c r="K4" s="1026">
        <v>41561</v>
      </c>
      <c r="L4" s="961"/>
      <c r="M4" s="963"/>
      <c r="N4" s="1026"/>
      <c r="O4" s="1026"/>
      <c r="P4" s="961"/>
      <c r="Q4" s="963"/>
      <c r="R4" s="961"/>
      <c r="S4" s="963"/>
      <c r="T4" s="961"/>
      <c r="U4" s="963"/>
      <c r="V4" s="961"/>
      <c r="W4" s="963"/>
      <c r="X4" s="776"/>
      <c r="Y4" s="776"/>
      <c r="Z4" s="776"/>
      <c r="AA4" s="776"/>
      <c r="AB4" s="776"/>
      <c r="AC4" s="776"/>
      <c r="AD4" s="776"/>
      <c r="AE4" s="776"/>
      <c r="AF4" s="776"/>
      <c r="AG4" s="776"/>
    </row>
    <row r="5" spans="1:38" ht="21.75" thickBot="1">
      <c r="A5" s="776"/>
      <c r="B5" s="776"/>
      <c r="C5" s="786"/>
      <c r="D5" s="904" t="s">
        <v>63</v>
      </c>
      <c r="E5" s="1036"/>
      <c r="F5" s="962"/>
      <c r="G5" s="1038"/>
      <c r="H5" s="962"/>
      <c r="I5" s="1027"/>
      <c r="J5" s="962"/>
      <c r="K5" s="1027"/>
      <c r="L5" s="962"/>
      <c r="M5" s="964"/>
      <c r="N5" s="1027"/>
      <c r="O5" s="1027"/>
      <c r="P5" s="962"/>
      <c r="Q5" s="964"/>
      <c r="R5" s="962"/>
      <c r="S5" s="964"/>
      <c r="T5" s="962"/>
      <c r="U5" s="964"/>
      <c r="V5" s="962"/>
      <c r="W5" s="964"/>
      <c r="X5" s="776"/>
      <c r="Y5" s="776"/>
      <c r="Z5" s="776"/>
      <c r="AA5" s="776"/>
      <c r="AB5" s="776"/>
      <c r="AC5" s="776"/>
      <c r="AD5" s="776"/>
      <c r="AE5" s="776"/>
      <c r="AF5" s="776"/>
      <c r="AG5" s="776"/>
    </row>
    <row r="6" spans="1:38">
      <c r="A6" s="776"/>
      <c r="B6" s="9"/>
      <c r="C6" s="10"/>
      <c r="D6" s="3"/>
      <c r="E6" s="3"/>
      <c r="F6" s="962"/>
      <c r="G6" s="1038"/>
      <c r="H6" s="962"/>
      <c r="I6" s="1027"/>
      <c r="J6" s="962"/>
      <c r="K6" s="1027"/>
      <c r="L6" s="962"/>
      <c r="M6" s="964"/>
      <c r="N6" s="1027"/>
      <c r="O6" s="1027"/>
      <c r="P6" s="962"/>
      <c r="Q6" s="964"/>
      <c r="R6" s="962"/>
      <c r="S6" s="964"/>
      <c r="T6" s="962"/>
      <c r="U6" s="964"/>
      <c r="V6" s="962"/>
      <c r="W6" s="964"/>
      <c r="X6" s="776"/>
      <c r="Y6" s="776"/>
      <c r="Z6" s="776"/>
      <c r="AA6" s="776"/>
      <c r="AB6" s="776"/>
      <c r="AC6" s="776"/>
      <c r="AD6" s="776"/>
      <c r="AE6" s="1046" t="s">
        <v>11</v>
      </c>
      <c r="AF6" s="1046"/>
      <c r="AG6" s="776"/>
    </row>
    <row r="7" spans="1:38" ht="21">
      <c r="A7" s="776"/>
      <c r="B7" s="949" t="s">
        <v>13</v>
      </c>
      <c r="C7" s="950"/>
      <c r="D7" s="904">
        <v>2006</v>
      </c>
      <c r="E7" s="1036"/>
      <c r="F7" s="962"/>
      <c r="G7" s="1039"/>
      <c r="H7" s="962"/>
      <c r="I7" s="1028"/>
      <c r="J7" s="962"/>
      <c r="K7" s="1028"/>
      <c r="L7" s="962"/>
      <c r="M7" s="965"/>
      <c r="N7" s="1028"/>
      <c r="O7" s="1028"/>
      <c r="P7" s="962"/>
      <c r="Q7" s="965"/>
      <c r="R7" s="962"/>
      <c r="S7" s="965"/>
      <c r="T7" s="962"/>
      <c r="U7" s="965"/>
      <c r="V7" s="962"/>
      <c r="W7" s="965"/>
      <c r="X7" s="776"/>
      <c r="Y7" s="776"/>
      <c r="Z7" s="776"/>
      <c r="AA7" s="776"/>
      <c r="AB7" s="776"/>
      <c r="AC7" s="776"/>
      <c r="AD7" s="776"/>
      <c r="AE7" s="823"/>
      <c r="AF7" s="823"/>
      <c r="AG7" s="776"/>
      <c r="AL7" s="777" t="s">
        <v>276</v>
      </c>
    </row>
    <row r="8" spans="1:38" ht="15.75" thickBot="1">
      <c r="A8" s="776"/>
      <c r="B8" s="12"/>
      <c r="C8" s="13"/>
      <c r="D8" s="14"/>
      <c r="E8" s="14"/>
      <c r="F8" s="66">
        <v>3</v>
      </c>
      <c r="G8" s="67">
        <v>4</v>
      </c>
      <c r="H8" s="68">
        <v>2</v>
      </c>
      <c r="I8" s="69">
        <v>1</v>
      </c>
      <c r="J8" s="68">
        <v>13</v>
      </c>
      <c r="K8" s="69">
        <v>3</v>
      </c>
      <c r="L8" s="68"/>
      <c r="M8" s="69"/>
      <c r="N8" s="70"/>
      <c r="O8" s="71"/>
      <c r="P8" s="68"/>
      <c r="Q8" s="69"/>
      <c r="R8" s="68"/>
      <c r="S8" s="69"/>
      <c r="T8" s="70"/>
      <c r="U8" s="71"/>
      <c r="V8" s="70"/>
      <c r="W8" s="71"/>
      <c r="X8" s="776"/>
      <c r="Y8" s="776"/>
      <c r="Z8" s="776">
        <f>F8+H8+J8+L8+N8+P8+R8+T8+V8</f>
        <v>18</v>
      </c>
      <c r="AA8" s="776">
        <f>G8+I8+K8+M8+O8+Q8+S8+U8+W8</f>
        <v>8</v>
      </c>
      <c r="AB8" s="776"/>
      <c r="AC8" s="776"/>
      <c r="AD8" s="776"/>
      <c r="AE8" s="844" t="s">
        <v>361</v>
      </c>
      <c r="AF8" s="825">
        <v>7</v>
      </c>
      <c r="AG8" s="776"/>
      <c r="AL8" s="778" t="s">
        <v>275</v>
      </c>
    </row>
    <row r="9" spans="1:38" ht="15.75" thickBot="1">
      <c r="A9" s="776"/>
      <c r="B9" s="35" t="s">
        <v>14</v>
      </c>
      <c r="C9" s="35" t="s">
        <v>127</v>
      </c>
      <c r="D9" s="21" t="s">
        <v>16</v>
      </c>
      <c r="E9" s="22"/>
      <c r="F9" s="62" t="s">
        <v>14</v>
      </c>
      <c r="G9" s="63" t="s">
        <v>126</v>
      </c>
      <c r="H9" s="64" t="s">
        <v>14</v>
      </c>
      <c r="I9" s="65" t="s">
        <v>126</v>
      </c>
      <c r="J9" s="62" t="s">
        <v>14</v>
      </c>
      <c r="K9" s="63" t="s">
        <v>126</v>
      </c>
      <c r="L9" s="64" t="s">
        <v>14</v>
      </c>
      <c r="M9" s="65" t="s">
        <v>126</v>
      </c>
      <c r="N9" s="62" t="s">
        <v>14</v>
      </c>
      <c r="O9" s="63" t="s">
        <v>126</v>
      </c>
      <c r="P9" s="64" t="s">
        <v>14</v>
      </c>
      <c r="Q9" s="65" t="s">
        <v>126</v>
      </c>
      <c r="R9" s="62" t="s">
        <v>14</v>
      </c>
      <c r="S9" s="63" t="s">
        <v>126</v>
      </c>
      <c r="T9" s="64" t="s">
        <v>14</v>
      </c>
      <c r="U9" s="65" t="s">
        <v>126</v>
      </c>
      <c r="V9" s="62" t="s">
        <v>14</v>
      </c>
      <c r="W9" s="63" t="s">
        <v>126</v>
      </c>
      <c r="X9" s="776"/>
      <c r="Y9" s="776"/>
      <c r="Z9" s="776"/>
      <c r="AA9" s="776"/>
      <c r="AB9" s="776"/>
      <c r="AC9" s="776"/>
      <c r="AD9" s="776"/>
      <c r="AE9" s="844" t="s">
        <v>362</v>
      </c>
      <c r="AF9" s="825">
        <v>6</v>
      </c>
      <c r="AG9" s="776"/>
      <c r="AL9" s="779" t="s">
        <v>264</v>
      </c>
    </row>
    <row r="10" spans="1:38">
      <c r="A10" s="784">
        <v>1</v>
      </c>
      <c r="B10" s="128">
        <f>X10</f>
        <v>0</v>
      </c>
      <c r="C10" s="411">
        <f>Y10</f>
        <v>0</v>
      </c>
      <c r="D10" s="415" t="s">
        <v>72</v>
      </c>
      <c r="E10" s="40" t="s">
        <v>49</v>
      </c>
      <c r="F10" s="128"/>
      <c r="G10" s="187"/>
      <c r="H10" s="80"/>
      <c r="I10" s="189"/>
      <c r="J10" s="80"/>
      <c r="K10" s="187"/>
      <c r="L10" s="80"/>
      <c r="M10" s="186"/>
      <c r="N10" s="80"/>
      <c r="O10" s="189"/>
      <c r="P10" s="80"/>
      <c r="Q10" s="186"/>
      <c r="R10" s="80"/>
      <c r="S10" s="186"/>
      <c r="T10" s="80"/>
      <c r="U10" s="186"/>
      <c r="V10" s="80"/>
      <c r="W10" s="257"/>
      <c r="X10" s="776">
        <f>F10+H10+J10+L10+N10+P10+R10+T10+V10</f>
        <v>0</v>
      </c>
      <c r="Y10" s="776">
        <f t="shared" ref="Y10:Y24" si="0">G10+I10+K10+M10+O10+Q10+S10+U10+W10</f>
        <v>0</v>
      </c>
      <c r="Z10" s="776"/>
      <c r="AA10" s="776"/>
      <c r="AB10" s="776"/>
      <c r="AC10" s="776"/>
      <c r="AD10" s="776"/>
      <c r="AE10" s="844" t="s">
        <v>363</v>
      </c>
      <c r="AF10" s="825">
        <v>3</v>
      </c>
      <c r="AG10" s="776"/>
      <c r="AL10" s="779" t="s">
        <v>263</v>
      </c>
    </row>
    <row r="11" spans="1:38">
      <c r="A11" s="784">
        <v>2</v>
      </c>
      <c r="B11" s="86">
        <f t="shared" ref="B11:B24" si="1">X11</f>
        <v>0</v>
      </c>
      <c r="C11" s="412">
        <f t="shared" ref="C11:C24" si="2">Y11</f>
        <v>0</v>
      </c>
      <c r="D11" s="416" t="s">
        <v>86</v>
      </c>
      <c r="E11" s="43" t="s">
        <v>84</v>
      </c>
      <c r="F11" s="86"/>
      <c r="G11" s="188"/>
      <c r="H11" s="84"/>
      <c r="I11" s="190"/>
      <c r="J11" s="84"/>
      <c r="K11" s="188"/>
      <c r="L11" s="84"/>
      <c r="M11" s="73"/>
      <c r="N11" s="84"/>
      <c r="O11" s="190"/>
      <c r="P11" s="84"/>
      <c r="Q11" s="73"/>
      <c r="R11" s="84"/>
      <c r="S11" s="73"/>
      <c r="T11" s="84"/>
      <c r="U11" s="73"/>
      <c r="V11" s="84"/>
      <c r="W11" s="74"/>
      <c r="X11" s="776">
        <f t="shared" ref="X11:X24" si="3">F11+H11+J11+L11+N11+P11+R11+T11+V11</f>
        <v>0</v>
      </c>
      <c r="Y11" s="776">
        <f t="shared" si="0"/>
        <v>0</v>
      </c>
      <c r="Z11" s="776"/>
      <c r="AA11" s="776"/>
      <c r="AB11" s="776"/>
      <c r="AC11" s="776"/>
      <c r="AD11" s="776"/>
      <c r="AE11" s="844"/>
      <c r="AF11" s="825"/>
      <c r="AG11" s="776"/>
      <c r="AL11" s="780" t="s">
        <v>262</v>
      </c>
    </row>
    <row r="12" spans="1:38">
      <c r="A12" s="784">
        <v>3</v>
      </c>
      <c r="B12" s="86">
        <f t="shared" si="1"/>
        <v>0</v>
      </c>
      <c r="C12" s="412">
        <f t="shared" si="2"/>
        <v>0</v>
      </c>
      <c r="D12" s="417" t="s">
        <v>208</v>
      </c>
      <c r="E12" s="43" t="s">
        <v>209</v>
      </c>
      <c r="F12" s="86"/>
      <c r="G12" s="188"/>
      <c r="H12" s="84"/>
      <c r="I12" s="190"/>
      <c r="J12" s="84"/>
      <c r="K12" s="188"/>
      <c r="L12" s="84"/>
      <c r="M12" s="73"/>
      <c r="N12" s="84"/>
      <c r="O12" s="190"/>
      <c r="P12" s="84"/>
      <c r="Q12" s="73"/>
      <c r="R12" s="84"/>
      <c r="S12" s="73"/>
      <c r="T12" s="84"/>
      <c r="U12" s="73"/>
      <c r="V12" s="84"/>
      <c r="W12" s="74"/>
      <c r="X12" s="776">
        <f t="shared" si="3"/>
        <v>0</v>
      </c>
      <c r="Y12" s="776">
        <f t="shared" si="0"/>
        <v>0</v>
      </c>
      <c r="Z12" s="776"/>
      <c r="AA12" s="776"/>
      <c r="AB12" s="776"/>
      <c r="AC12" s="776"/>
      <c r="AD12" s="776"/>
      <c r="AE12" s="779"/>
      <c r="AF12" s="776"/>
      <c r="AG12" s="776"/>
    </row>
    <row r="13" spans="1:38" ht="15.75" thickBot="1">
      <c r="A13" s="784">
        <v>4</v>
      </c>
      <c r="B13" s="86">
        <f t="shared" si="1"/>
        <v>0</v>
      </c>
      <c r="C13" s="412">
        <f t="shared" si="2"/>
        <v>0</v>
      </c>
      <c r="D13" s="417" t="s">
        <v>210</v>
      </c>
      <c r="E13" s="43" t="s">
        <v>209</v>
      </c>
      <c r="F13" s="86"/>
      <c r="G13" s="188"/>
      <c r="H13" s="84"/>
      <c r="I13" s="190"/>
      <c r="J13" s="84"/>
      <c r="K13" s="188"/>
      <c r="L13" s="84"/>
      <c r="M13" s="73"/>
      <c r="N13" s="84"/>
      <c r="O13" s="190"/>
      <c r="P13" s="84"/>
      <c r="Q13" s="73"/>
      <c r="R13" s="84"/>
      <c r="S13" s="73"/>
      <c r="T13" s="84"/>
      <c r="U13" s="73"/>
      <c r="V13" s="84"/>
      <c r="W13" s="74"/>
      <c r="X13" s="776">
        <f t="shared" si="3"/>
        <v>0</v>
      </c>
      <c r="Y13" s="776">
        <f t="shared" si="0"/>
        <v>0</v>
      </c>
      <c r="Z13" s="776"/>
      <c r="AA13" s="776"/>
      <c r="AB13" s="776"/>
      <c r="AC13" s="776"/>
      <c r="AD13" s="776"/>
      <c r="AE13" s="781"/>
      <c r="AF13" s="776"/>
      <c r="AG13" s="776"/>
    </row>
    <row r="14" spans="1:38" ht="15.75" thickBot="1">
      <c r="A14" s="784">
        <v>5</v>
      </c>
      <c r="B14" s="86">
        <f t="shared" si="1"/>
        <v>0</v>
      </c>
      <c r="C14" s="412">
        <f t="shared" si="2"/>
        <v>0</v>
      </c>
      <c r="D14" s="27" t="s">
        <v>114</v>
      </c>
      <c r="E14" s="199" t="s">
        <v>215</v>
      </c>
      <c r="F14" s="86"/>
      <c r="G14" s="188"/>
      <c r="H14" s="84"/>
      <c r="I14" s="190"/>
      <c r="J14" s="84"/>
      <c r="K14" s="188"/>
      <c r="L14" s="84"/>
      <c r="M14" s="73"/>
      <c r="N14" s="84"/>
      <c r="O14" s="190"/>
      <c r="P14" s="84"/>
      <c r="Q14" s="73"/>
      <c r="R14" s="84"/>
      <c r="S14" s="73"/>
      <c r="T14" s="84"/>
      <c r="U14" s="73"/>
      <c r="V14" s="84"/>
      <c r="W14" s="74"/>
      <c r="X14" s="776">
        <f t="shared" si="3"/>
        <v>0</v>
      </c>
      <c r="Y14" s="776">
        <f t="shared" si="0"/>
        <v>0</v>
      </c>
      <c r="Z14" s="776"/>
      <c r="AA14" s="776"/>
      <c r="AB14" s="776"/>
      <c r="AC14" s="776"/>
      <c r="AD14" s="776"/>
      <c r="AE14" s="918" t="s">
        <v>279</v>
      </c>
      <c r="AF14" s="919"/>
      <c r="AG14" s="776"/>
    </row>
    <row r="15" spans="1:38">
      <c r="A15" s="784">
        <v>6</v>
      </c>
      <c r="B15" s="86">
        <f t="shared" si="1"/>
        <v>0</v>
      </c>
      <c r="C15" s="412">
        <f t="shared" si="2"/>
        <v>0</v>
      </c>
      <c r="D15" s="417" t="s">
        <v>85</v>
      </c>
      <c r="E15" s="43" t="s">
        <v>89</v>
      </c>
      <c r="F15" s="86"/>
      <c r="G15" s="188"/>
      <c r="H15" s="84"/>
      <c r="I15" s="190"/>
      <c r="J15" s="84"/>
      <c r="K15" s="188"/>
      <c r="L15" s="84"/>
      <c r="M15" s="73"/>
      <c r="N15" s="84"/>
      <c r="O15" s="190"/>
      <c r="P15" s="84"/>
      <c r="Q15" s="73"/>
      <c r="R15" s="84"/>
      <c r="S15" s="73"/>
      <c r="T15" s="84"/>
      <c r="U15" s="73"/>
      <c r="V15" s="84"/>
      <c r="W15" s="74"/>
      <c r="X15" s="776">
        <f t="shared" si="3"/>
        <v>0</v>
      </c>
      <c r="Y15" s="776">
        <f t="shared" si="0"/>
        <v>0</v>
      </c>
      <c r="Z15" s="776"/>
      <c r="AA15" s="776"/>
      <c r="AB15" s="776"/>
      <c r="AC15" s="776"/>
      <c r="AD15" s="776"/>
      <c r="AE15" s="415" t="s">
        <v>78</v>
      </c>
      <c r="AF15" s="468">
        <v>3</v>
      </c>
      <c r="AG15" s="776"/>
    </row>
    <row r="16" spans="1:38">
      <c r="A16" s="784">
        <v>7</v>
      </c>
      <c r="B16" s="86">
        <f t="shared" si="1"/>
        <v>3</v>
      </c>
      <c r="C16" s="412">
        <f t="shared" si="2"/>
        <v>0</v>
      </c>
      <c r="D16" s="27" t="s">
        <v>212</v>
      </c>
      <c r="E16" s="199" t="s">
        <v>49</v>
      </c>
      <c r="F16" s="86"/>
      <c r="G16" s="188"/>
      <c r="H16" s="84"/>
      <c r="I16" s="190"/>
      <c r="J16" s="84">
        <v>3</v>
      </c>
      <c r="K16" s="188"/>
      <c r="L16" s="84"/>
      <c r="M16" s="73"/>
      <c r="N16" s="84"/>
      <c r="O16" s="190"/>
      <c r="P16" s="84"/>
      <c r="Q16" s="73"/>
      <c r="R16" s="84"/>
      <c r="S16" s="73"/>
      <c r="T16" s="84"/>
      <c r="U16" s="73"/>
      <c r="V16" s="84"/>
      <c r="W16" s="74"/>
      <c r="X16" s="776">
        <f t="shared" si="3"/>
        <v>3</v>
      </c>
      <c r="Y16" s="776">
        <f t="shared" si="0"/>
        <v>0</v>
      </c>
      <c r="Z16" s="776"/>
      <c r="AA16" s="776"/>
      <c r="AB16" s="776"/>
      <c r="AC16" s="776"/>
      <c r="AD16" s="776"/>
      <c r="AE16" s="482" t="s">
        <v>277</v>
      </c>
      <c r="AF16" s="475">
        <v>2</v>
      </c>
      <c r="AG16" s="776"/>
    </row>
    <row r="17" spans="1:33">
      <c r="A17" s="784">
        <v>8</v>
      </c>
      <c r="B17" s="86">
        <f t="shared" si="1"/>
        <v>7</v>
      </c>
      <c r="C17" s="412">
        <f t="shared" si="2"/>
        <v>0</v>
      </c>
      <c r="D17" s="417" t="s">
        <v>87</v>
      </c>
      <c r="E17" s="43" t="s">
        <v>90</v>
      </c>
      <c r="F17" s="86">
        <v>1</v>
      </c>
      <c r="G17" s="188"/>
      <c r="H17" s="84">
        <v>1</v>
      </c>
      <c r="I17" s="190"/>
      <c r="J17" s="84">
        <v>5</v>
      </c>
      <c r="K17" s="188"/>
      <c r="L17" s="84"/>
      <c r="M17" s="73"/>
      <c r="N17" s="84"/>
      <c r="O17" s="190"/>
      <c r="P17" s="84"/>
      <c r="Q17" s="73"/>
      <c r="R17" s="84"/>
      <c r="S17" s="73"/>
      <c r="T17" s="84"/>
      <c r="U17" s="73"/>
      <c r="V17" s="84"/>
      <c r="W17" s="74"/>
      <c r="X17" s="776">
        <f t="shared" si="3"/>
        <v>7</v>
      </c>
      <c r="Y17" s="776">
        <f t="shared" si="0"/>
        <v>0</v>
      </c>
      <c r="Z17" s="776"/>
      <c r="AA17" s="776"/>
      <c r="AB17" s="776"/>
      <c r="AC17" s="776"/>
      <c r="AD17" s="776"/>
      <c r="AE17" s="483" t="s">
        <v>278</v>
      </c>
      <c r="AF17" s="473">
        <v>0</v>
      </c>
      <c r="AG17" s="776"/>
    </row>
    <row r="18" spans="1:33">
      <c r="A18" s="784">
        <v>9</v>
      </c>
      <c r="B18" s="86">
        <f t="shared" si="1"/>
        <v>0</v>
      </c>
      <c r="C18" s="412">
        <f t="shared" si="2"/>
        <v>0</v>
      </c>
      <c r="D18" s="417" t="s">
        <v>211</v>
      </c>
      <c r="E18" s="43" t="s">
        <v>89</v>
      </c>
      <c r="F18" s="86"/>
      <c r="G18" s="188"/>
      <c r="H18" s="84"/>
      <c r="I18" s="190"/>
      <c r="J18" s="84"/>
      <c r="K18" s="188"/>
      <c r="L18" s="84"/>
      <c r="M18" s="73"/>
      <c r="N18" s="84"/>
      <c r="O18" s="190"/>
      <c r="P18" s="84"/>
      <c r="Q18" s="73"/>
      <c r="R18" s="84"/>
      <c r="S18" s="73"/>
      <c r="T18" s="84"/>
      <c r="U18" s="73"/>
      <c r="V18" s="84"/>
      <c r="W18" s="74"/>
      <c r="X18" s="776">
        <f t="shared" si="3"/>
        <v>0</v>
      </c>
      <c r="Y18" s="776">
        <f t="shared" si="0"/>
        <v>0</v>
      </c>
      <c r="Z18" s="776"/>
      <c r="AA18" s="776"/>
      <c r="AB18" s="776"/>
      <c r="AC18" s="776"/>
      <c r="AD18" s="776"/>
      <c r="AE18" s="484" t="s">
        <v>81</v>
      </c>
      <c r="AF18" s="476">
        <v>1</v>
      </c>
      <c r="AG18" s="776"/>
    </row>
    <row r="19" spans="1:33">
      <c r="A19" s="784">
        <v>10</v>
      </c>
      <c r="B19" s="86">
        <f t="shared" si="1"/>
        <v>6</v>
      </c>
      <c r="C19" s="412">
        <f t="shared" si="2"/>
        <v>0</v>
      </c>
      <c r="D19" s="417" t="s">
        <v>103</v>
      </c>
      <c r="E19" s="43" t="s">
        <v>102</v>
      </c>
      <c r="F19" s="86">
        <v>2</v>
      </c>
      <c r="G19" s="188"/>
      <c r="H19" s="84">
        <v>1</v>
      </c>
      <c r="I19" s="191"/>
      <c r="J19" s="84">
        <v>3</v>
      </c>
      <c r="K19" s="192"/>
      <c r="L19" s="84"/>
      <c r="M19" s="72"/>
      <c r="N19" s="84"/>
      <c r="O19" s="191"/>
      <c r="P19" s="84"/>
      <c r="Q19" s="72"/>
      <c r="R19" s="84"/>
      <c r="S19" s="72"/>
      <c r="T19" s="84"/>
      <c r="U19" s="72"/>
      <c r="V19" s="84"/>
      <c r="W19" s="258"/>
      <c r="X19" s="776">
        <f t="shared" si="3"/>
        <v>6</v>
      </c>
      <c r="Y19" s="776">
        <f t="shared" si="0"/>
        <v>0</v>
      </c>
      <c r="Z19" s="776"/>
      <c r="AA19" s="776"/>
      <c r="AB19" s="776"/>
      <c r="AC19" s="776"/>
      <c r="AD19" s="776"/>
      <c r="AE19" s="417" t="s">
        <v>5</v>
      </c>
      <c r="AF19" s="470">
        <f>B25</f>
        <v>18</v>
      </c>
      <c r="AG19" s="776"/>
    </row>
    <row r="20" spans="1:33" ht="15.75" thickBot="1">
      <c r="A20" s="784">
        <v>11</v>
      </c>
      <c r="B20" s="86">
        <f t="shared" si="1"/>
        <v>0</v>
      </c>
      <c r="C20" s="412">
        <f t="shared" si="2"/>
        <v>0</v>
      </c>
      <c r="D20" s="27" t="s">
        <v>150</v>
      </c>
      <c r="E20" s="199" t="s">
        <v>214</v>
      </c>
      <c r="F20" s="86"/>
      <c r="G20" s="74"/>
      <c r="H20" s="84"/>
      <c r="I20" s="73"/>
      <c r="J20" s="84"/>
      <c r="K20" s="74"/>
      <c r="L20" s="84"/>
      <c r="M20" s="73"/>
      <c r="N20" s="84"/>
      <c r="O20" s="188"/>
      <c r="P20" s="84"/>
      <c r="Q20" s="73"/>
      <c r="R20" s="84"/>
      <c r="S20" s="74"/>
      <c r="T20" s="84"/>
      <c r="U20" s="73"/>
      <c r="V20" s="84"/>
      <c r="W20" s="74"/>
      <c r="X20" s="776">
        <f t="shared" si="3"/>
        <v>0</v>
      </c>
      <c r="Y20" s="776">
        <f t="shared" si="0"/>
        <v>0</v>
      </c>
      <c r="Z20" s="776"/>
      <c r="AA20" s="776"/>
      <c r="AB20" s="776"/>
      <c r="AC20" s="776"/>
      <c r="AD20" s="776"/>
      <c r="AE20" s="485" t="s">
        <v>6</v>
      </c>
      <c r="AF20" s="472">
        <f>C26</f>
        <v>8</v>
      </c>
      <c r="AG20" s="776"/>
    </row>
    <row r="21" spans="1:33">
      <c r="A21" s="784">
        <v>12</v>
      </c>
      <c r="B21" s="86">
        <f t="shared" si="1"/>
        <v>0</v>
      </c>
      <c r="C21" s="412">
        <f t="shared" si="2"/>
        <v>0</v>
      </c>
      <c r="D21" s="27" t="s">
        <v>213</v>
      </c>
      <c r="E21" s="199" t="s">
        <v>25</v>
      </c>
      <c r="F21" s="86"/>
      <c r="G21" s="74"/>
      <c r="H21" s="84"/>
      <c r="I21" s="73"/>
      <c r="J21" s="84"/>
      <c r="K21" s="74"/>
      <c r="L21" s="84"/>
      <c r="M21" s="73"/>
      <c r="N21" s="84"/>
      <c r="O21" s="188"/>
      <c r="P21" s="84"/>
      <c r="Q21" s="73"/>
      <c r="R21" s="84"/>
      <c r="S21" s="74"/>
      <c r="T21" s="84"/>
      <c r="U21" s="73"/>
      <c r="V21" s="84"/>
      <c r="W21" s="74"/>
      <c r="X21" s="776">
        <f t="shared" si="3"/>
        <v>0</v>
      </c>
      <c r="Y21" s="776">
        <f t="shared" si="0"/>
        <v>0</v>
      </c>
      <c r="Z21" s="776"/>
      <c r="AA21" s="776"/>
      <c r="AB21" s="776"/>
      <c r="AC21" s="776"/>
      <c r="AD21" s="776"/>
      <c r="AE21" s="776"/>
      <c r="AF21" s="776"/>
      <c r="AG21" s="776"/>
    </row>
    <row r="22" spans="1:33">
      <c r="A22" s="784">
        <v>13</v>
      </c>
      <c r="B22" s="86">
        <f>X22</f>
        <v>0</v>
      </c>
      <c r="C22" s="412">
        <f>Y22</f>
        <v>0</v>
      </c>
      <c r="D22" s="27"/>
      <c r="E22" s="199"/>
      <c r="F22" s="86"/>
      <c r="G22" s="74"/>
      <c r="H22" s="84"/>
      <c r="I22" s="73"/>
      <c r="J22" s="84"/>
      <c r="K22" s="74"/>
      <c r="L22" s="84"/>
      <c r="M22" s="73"/>
      <c r="N22" s="84"/>
      <c r="O22" s="188"/>
      <c r="P22" s="84"/>
      <c r="Q22" s="73"/>
      <c r="R22" s="84"/>
      <c r="S22" s="74"/>
      <c r="T22" s="84"/>
      <c r="U22" s="73"/>
      <c r="V22" s="84"/>
      <c r="W22" s="74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</row>
    <row r="23" spans="1:33">
      <c r="A23" s="784">
        <v>14</v>
      </c>
      <c r="B23" s="86">
        <f t="shared" si="1"/>
        <v>0</v>
      </c>
      <c r="C23" s="412">
        <f t="shared" si="2"/>
        <v>0</v>
      </c>
      <c r="D23" s="27"/>
      <c r="E23" s="199"/>
      <c r="F23" s="86"/>
      <c r="G23" s="74"/>
      <c r="H23" s="84"/>
      <c r="I23" s="73"/>
      <c r="J23" s="84"/>
      <c r="K23" s="74"/>
      <c r="L23" s="84"/>
      <c r="M23" s="73"/>
      <c r="N23" s="84"/>
      <c r="O23" s="188"/>
      <c r="P23" s="84"/>
      <c r="Q23" s="73"/>
      <c r="R23" s="84"/>
      <c r="S23" s="74"/>
      <c r="T23" s="84"/>
      <c r="U23" s="73"/>
      <c r="V23" s="84"/>
      <c r="W23" s="74"/>
      <c r="X23" s="776">
        <f t="shared" si="3"/>
        <v>0</v>
      </c>
      <c r="Y23" s="776">
        <f t="shared" si="0"/>
        <v>0</v>
      </c>
      <c r="Z23" s="776"/>
      <c r="AA23" s="776"/>
      <c r="AB23" s="776"/>
      <c r="AC23" s="776"/>
      <c r="AD23" s="776"/>
      <c r="AE23" s="776"/>
      <c r="AF23" s="776"/>
      <c r="AG23" s="776"/>
    </row>
    <row r="24" spans="1:33" ht="15.75" thickBot="1">
      <c r="A24" s="784">
        <v>15</v>
      </c>
      <c r="B24" s="90">
        <f t="shared" si="1"/>
        <v>0</v>
      </c>
      <c r="C24" s="262">
        <f t="shared" si="2"/>
        <v>0</v>
      </c>
      <c r="D24" s="413"/>
      <c r="E24" s="414"/>
      <c r="F24" s="90"/>
      <c r="G24" s="76"/>
      <c r="H24" s="90"/>
      <c r="I24" s="75"/>
      <c r="J24" s="90"/>
      <c r="K24" s="76"/>
      <c r="L24" s="90"/>
      <c r="M24" s="75"/>
      <c r="N24" s="90"/>
      <c r="O24" s="279"/>
      <c r="P24" s="90"/>
      <c r="Q24" s="75"/>
      <c r="R24" s="90"/>
      <c r="S24" s="76"/>
      <c r="T24" s="90"/>
      <c r="U24" s="75"/>
      <c r="V24" s="90"/>
      <c r="W24" s="76"/>
      <c r="X24" s="776">
        <f t="shared" si="3"/>
        <v>0</v>
      </c>
      <c r="Y24" s="776">
        <f t="shared" si="0"/>
        <v>0</v>
      </c>
      <c r="Z24" s="776"/>
      <c r="AA24" s="776"/>
      <c r="AB24" s="776"/>
      <c r="AC24" s="776"/>
      <c r="AD24" s="776"/>
      <c r="AE24" s="776"/>
      <c r="AF24" s="776"/>
      <c r="AG24" s="776"/>
    </row>
    <row r="25" spans="1:33" ht="15.75" thickBot="1">
      <c r="A25" s="776"/>
      <c r="B25" s="134">
        <f>Z8</f>
        <v>18</v>
      </c>
      <c r="C25" s="776"/>
      <c r="D25" s="776"/>
      <c r="E25" s="776"/>
      <c r="F25" s="776"/>
      <c r="G25" s="776"/>
      <c r="H25" s="776"/>
      <c r="I25" s="776"/>
      <c r="J25" s="776"/>
      <c r="K25" s="776"/>
      <c r="L25" s="776"/>
      <c r="M25" s="776"/>
      <c r="N25" s="776"/>
      <c r="O25" s="776"/>
      <c r="P25" s="776"/>
      <c r="Q25" s="776"/>
      <c r="R25" s="776"/>
      <c r="S25" s="776"/>
      <c r="T25" s="776"/>
      <c r="U25" s="776"/>
      <c r="V25" s="776"/>
      <c r="W25" s="776"/>
      <c r="X25" s="776"/>
      <c r="Y25" s="776"/>
      <c r="Z25" s="776"/>
      <c r="AA25" s="776"/>
      <c r="AB25" s="776"/>
      <c r="AC25" s="776"/>
      <c r="AD25" s="776"/>
      <c r="AE25" s="776"/>
      <c r="AF25" s="776"/>
      <c r="AG25" s="776"/>
    </row>
    <row r="26" spans="1:33" ht="15.75" thickBot="1">
      <c r="A26" s="776"/>
      <c r="B26" s="784" t="s">
        <v>5</v>
      </c>
      <c r="C26" s="133">
        <f>AA8</f>
        <v>8</v>
      </c>
      <c r="D26" s="776"/>
      <c r="E26" s="776"/>
      <c r="F26" s="32"/>
      <c r="G26" s="776" t="s">
        <v>20</v>
      </c>
      <c r="H26" s="776"/>
      <c r="I26" s="1047"/>
      <c r="J26" s="1047"/>
      <c r="K26" s="1047"/>
      <c r="L26" s="1047"/>
      <c r="M26" s="1047"/>
      <c r="N26" s="1047"/>
      <c r="O26" s="1047"/>
      <c r="P26" s="1047"/>
      <c r="Q26" s="776"/>
      <c r="R26" s="776"/>
      <c r="S26" s="785" t="s">
        <v>158</v>
      </c>
      <c r="T26" s="776"/>
      <c r="U26" s="776"/>
      <c r="V26" s="776"/>
      <c r="W26" s="776"/>
      <c r="X26" s="776"/>
      <c r="Y26" s="776"/>
      <c r="Z26" s="776"/>
      <c r="AA26" s="776"/>
      <c r="AB26" s="776"/>
      <c r="AC26" s="776"/>
      <c r="AD26" s="776"/>
      <c r="AE26" s="776"/>
      <c r="AF26" s="776"/>
      <c r="AG26" s="776"/>
    </row>
    <row r="27" spans="1:33" ht="21.75" thickBot="1">
      <c r="A27" s="776"/>
      <c r="B27" s="776"/>
      <c r="C27" s="784" t="s">
        <v>6</v>
      </c>
      <c r="D27" s="776"/>
      <c r="E27" s="776"/>
      <c r="F27" s="776"/>
      <c r="G27" s="776"/>
      <c r="H27" s="776"/>
      <c r="I27" s="826"/>
      <c r="J27" s="841"/>
      <c r="K27" s="841"/>
      <c r="L27" s="841"/>
      <c r="M27" s="841"/>
      <c r="N27" s="841"/>
      <c r="O27" s="841"/>
      <c r="P27" s="841"/>
      <c r="Q27" s="776"/>
      <c r="R27" s="776"/>
      <c r="S27" s="782" t="s">
        <v>222</v>
      </c>
      <c r="T27" s="776"/>
      <c r="U27" s="776"/>
      <c r="V27" s="776"/>
      <c r="W27" s="776"/>
      <c r="X27" s="776"/>
      <c r="Y27" s="776"/>
      <c r="Z27" s="776"/>
      <c r="AA27" s="776"/>
      <c r="AB27" s="776"/>
      <c r="AC27" s="776"/>
      <c r="AD27" s="776"/>
      <c r="AE27" s="776"/>
      <c r="AF27" s="776"/>
      <c r="AG27" s="776"/>
    </row>
    <row r="28" spans="1:33" ht="19.5" thickBot="1">
      <c r="A28" s="776"/>
      <c r="B28" s="776"/>
      <c r="C28" s="776"/>
      <c r="D28" s="776"/>
      <c r="E28" s="776"/>
      <c r="F28" s="33"/>
      <c r="G28" s="776" t="s">
        <v>21</v>
      </c>
      <c r="H28" s="776"/>
      <c r="I28" s="826"/>
      <c r="J28" s="826"/>
      <c r="K28" s="826"/>
      <c r="L28" s="826"/>
      <c r="M28" s="826"/>
      <c r="N28" s="826"/>
      <c r="O28" s="826"/>
      <c r="P28" s="826"/>
      <c r="Q28" s="776"/>
      <c r="R28" s="776"/>
      <c r="S28" s="783" t="s">
        <v>223</v>
      </c>
      <c r="T28" s="776"/>
      <c r="U28" s="776"/>
      <c r="V28" s="776"/>
      <c r="W28" s="776"/>
      <c r="X28" s="776"/>
      <c r="Y28" s="776"/>
      <c r="Z28" s="776"/>
      <c r="AA28" s="776"/>
      <c r="AB28" s="776"/>
      <c r="AC28" s="776"/>
      <c r="AD28" s="776"/>
      <c r="AE28" s="776"/>
      <c r="AF28" s="776"/>
      <c r="AG28" s="776"/>
    </row>
    <row r="29" spans="1:33" ht="15.75" thickBot="1">
      <c r="A29" s="776"/>
      <c r="B29" s="776"/>
      <c r="C29" s="776"/>
      <c r="D29" s="776"/>
      <c r="E29" s="776"/>
      <c r="F29" s="776"/>
      <c r="G29" s="776"/>
      <c r="H29" s="776"/>
      <c r="I29" s="826"/>
      <c r="J29" s="826"/>
      <c r="K29" s="826"/>
      <c r="L29" s="826"/>
      <c r="M29" s="826"/>
      <c r="N29" s="826"/>
      <c r="O29" s="826"/>
      <c r="P29" s="826"/>
      <c r="Q29" s="776"/>
      <c r="R29" s="776"/>
      <c r="S29" s="776"/>
      <c r="T29" s="776"/>
      <c r="U29" s="776"/>
      <c r="V29" s="776"/>
      <c r="W29" s="776"/>
      <c r="X29" s="776"/>
      <c r="Y29" s="776"/>
      <c r="Z29" s="776"/>
      <c r="AA29" s="776"/>
      <c r="AB29" s="776"/>
      <c r="AC29" s="776"/>
      <c r="AD29" s="776"/>
      <c r="AE29" s="776"/>
      <c r="AF29" s="776"/>
      <c r="AG29" s="776"/>
    </row>
    <row r="30" spans="1:33" ht="15.75" thickBot="1">
      <c r="A30" s="776"/>
      <c r="B30" s="776"/>
      <c r="C30" s="776"/>
      <c r="D30" s="776"/>
      <c r="E30" s="776"/>
      <c r="F30" s="47"/>
      <c r="G30" s="776" t="s">
        <v>37</v>
      </c>
      <c r="H30" s="776"/>
      <c r="I30" s="826"/>
      <c r="J30" s="826"/>
      <c r="K30" s="826"/>
      <c r="L30" s="826"/>
      <c r="M30" s="826"/>
      <c r="N30" s="826"/>
      <c r="O30" s="826"/>
      <c r="P30" s="826"/>
      <c r="Q30" s="776"/>
      <c r="R30" s="776"/>
      <c r="S30" s="776"/>
      <c r="T30" s="776"/>
      <c r="U30" s="776"/>
      <c r="V30" s="776"/>
      <c r="W30" s="776"/>
      <c r="X30" s="776"/>
      <c r="Y30" s="776"/>
      <c r="Z30" s="776"/>
      <c r="AA30" s="776"/>
      <c r="AB30" s="776"/>
      <c r="AC30" s="776"/>
      <c r="AD30" s="776"/>
      <c r="AE30" s="776"/>
      <c r="AF30" s="776"/>
      <c r="AG30" s="776"/>
    </row>
    <row r="31" spans="1:33">
      <c r="A31" s="776"/>
      <c r="B31" s="776"/>
      <c r="C31" s="776"/>
      <c r="D31" s="776"/>
      <c r="E31" s="776"/>
      <c r="F31" s="776"/>
      <c r="G31" s="776"/>
      <c r="H31" s="776"/>
      <c r="I31" s="845"/>
      <c r="J31" s="846"/>
      <c r="K31" s="841"/>
      <c r="L31" s="841"/>
      <c r="M31" s="846"/>
      <c r="N31" s="841"/>
      <c r="O31" s="841"/>
      <c r="P31" s="841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</row>
    <row r="32" spans="1:33">
      <c r="A32" s="776"/>
      <c r="B32" s="776"/>
      <c r="C32" s="776"/>
      <c r="D32" s="776"/>
      <c r="E32" s="776"/>
      <c r="F32" s="776"/>
      <c r="G32" s="776"/>
      <c r="H32" s="776"/>
      <c r="I32" s="845"/>
      <c r="J32" s="846"/>
      <c r="K32" s="841"/>
      <c r="L32" s="841"/>
      <c r="M32" s="841"/>
      <c r="N32" s="841"/>
      <c r="O32" s="841"/>
      <c r="P32" s="841"/>
      <c r="Q32" s="776"/>
      <c r="R32" s="776"/>
      <c r="S32" s="776"/>
      <c r="T32" s="776"/>
      <c r="U32" s="776"/>
      <c r="V32" s="776"/>
      <c r="W32" s="776"/>
      <c r="X32" s="776"/>
      <c r="Y32" s="776"/>
      <c r="Z32" s="776"/>
      <c r="AA32" s="776"/>
      <c r="AB32" s="776"/>
      <c r="AC32" s="776"/>
      <c r="AD32" s="776"/>
      <c r="AE32" s="776"/>
      <c r="AF32" s="776"/>
      <c r="AG32" s="776"/>
    </row>
    <row r="33" spans="1:33">
      <c r="A33" s="776"/>
      <c r="B33" s="776"/>
      <c r="C33" s="776"/>
      <c r="D33" s="776"/>
      <c r="E33" s="776"/>
      <c r="F33" s="776"/>
      <c r="G33" s="776"/>
      <c r="H33" s="776"/>
      <c r="I33" s="845"/>
      <c r="J33" s="847"/>
      <c r="K33" s="841"/>
      <c r="L33" s="841"/>
      <c r="M33" s="841"/>
      <c r="N33" s="841"/>
      <c r="O33" s="841"/>
      <c r="P33" s="841"/>
      <c r="Q33" s="776"/>
      <c r="R33" s="776"/>
      <c r="S33" s="776"/>
      <c r="T33" s="776"/>
      <c r="U33" s="776"/>
      <c r="V33" s="776"/>
      <c r="W33" s="776"/>
      <c r="X33" s="776"/>
      <c r="Y33" s="776"/>
      <c r="Z33" s="776"/>
      <c r="AA33" s="776"/>
      <c r="AB33" s="776"/>
      <c r="AC33" s="776"/>
      <c r="AD33" s="776"/>
      <c r="AE33" s="776"/>
      <c r="AF33" s="776"/>
      <c r="AG33" s="776"/>
    </row>
    <row r="34" spans="1:33">
      <c r="A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76"/>
      <c r="O34" s="776"/>
      <c r="P34" s="776"/>
      <c r="Q34" s="776"/>
      <c r="R34" s="776"/>
      <c r="S34" s="776"/>
      <c r="T34" s="776"/>
      <c r="U34" s="776"/>
      <c r="V34" s="776"/>
      <c r="W34" s="776"/>
      <c r="X34" s="776"/>
      <c r="Y34" s="776"/>
      <c r="Z34" s="776"/>
      <c r="AA34" s="776"/>
      <c r="AB34" s="776"/>
      <c r="AC34" s="776"/>
      <c r="AD34" s="776"/>
      <c r="AE34" s="776"/>
      <c r="AF34" s="776"/>
      <c r="AG34" s="776"/>
    </row>
    <row r="35" spans="1:33">
      <c r="A35" s="776"/>
      <c r="C35" s="776"/>
      <c r="D35" s="776"/>
      <c r="E35" s="776"/>
      <c r="F35" s="776"/>
      <c r="G35" s="776"/>
      <c r="H35" s="776"/>
      <c r="I35" s="776"/>
      <c r="J35" s="776"/>
      <c r="K35" s="776"/>
      <c r="L35" s="776"/>
      <c r="M35" s="776"/>
      <c r="N35" s="776"/>
      <c r="O35" s="776"/>
      <c r="P35" s="776"/>
      <c r="Q35" s="776"/>
      <c r="R35" s="776"/>
      <c r="S35" s="776"/>
      <c r="T35" s="776"/>
      <c r="U35" s="776"/>
      <c r="V35" s="776"/>
      <c r="W35" s="776"/>
      <c r="X35" s="776"/>
      <c r="Y35" s="776"/>
      <c r="Z35" s="776"/>
      <c r="AA35" s="776"/>
      <c r="AB35" s="776"/>
      <c r="AC35" s="776"/>
      <c r="AD35" s="776"/>
      <c r="AE35" s="776"/>
      <c r="AF35" s="776"/>
      <c r="AG35" s="776"/>
    </row>
    <row r="36" spans="1:33">
      <c r="A36" s="776"/>
      <c r="C36" s="776"/>
      <c r="D36" s="776"/>
      <c r="E36" s="776"/>
      <c r="F36" s="776"/>
      <c r="G36" s="776"/>
      <c r="H36" s="776"/>
      <c r="I36" s="776"/>
      <c r="J36" s="776"/>
      <c r="K36" s="776"/>
      <c r="L36" s="776"/>
      <c r="M36" s="776"/>
      <c r="N36" s="776"/>
      <c r="O36" s="776"/>
      <c r="P36" s="776"/>
      <c r="Q36" s="776"/>
      <c r="R36" s="776"/>
      <c r="S36" s="776"/>
      <c r="T36" s="776"/>
      <c r="U36" s="776"/>
      <c r="V36" s="776"/>
      <c r="W36" s="776"/>
      <c r="X36" s="776"/>
      <c r="Y36" s="776"/>
      <c r="Z36" s="776"/>
      <c r="AA36" s="776"/>
      <c r="AB36" s="776"/>
      <c r="AC36" s="776"/>
      <c r="AD36" s="776"/>
      <c r="AE36" s="776"/>
      <c r="AF36" s="776"/>
      <c r="AG36" s="776"/>
    </row>
    <row r="37" spans="1:33">
      <c r="A37" s="776"/>
      <c r="B37" s="776"/>
      <c r="C37" s="776"/>
      <c r="D37" s="776"/>
      <c r="E37" s="776"/>
      <c r="F37" s="776"/>
      <c r="G37" s="776"/>
      <c r="H37" s="776"/>
      <c r="Q37" s="776"/>
      <c r="R37" s="776"/>
      <c r="S37" s="776"/>
      <c r="T37" s="776"/>
      <c r="U37" s="776"/>
      <c r="V37" s="776"/>
      <c r="W37" s="776"/>
      <c r="X37" s="776"/>
      <c r="Y37" s="776"/>
      <c r="Z37" s="776"/>
      <c r="AA37" s="776"/>
      <c r="AB37" s="776"/>
      <c r="AC37" s="776"/>
      <c r="AD37" s="776"/>
      <c r="AE37" s="776"/>
      <c r="AF37" s="776"/>
      <c r="AG37" s="776"/>
    </row>
    <row r="38" spans="1:33">
      <c r="B38" t="s">
        <v>44</v>
      </c>
    </row>
    <row r="39" spans="1:33">
      <c r="B39" t="s">
        <v>45</v>
      </c>
    </row>
  </sheetData>
  <sortState ref="D12:E23">
    <sortCondition ref="D12:D23"/>
  </sortState>
  <mergeCells count="25">
    <mergeCell ref="AE6:AF6"/>
    <mergeCell ref="AE14:AF14"/>
    <mergeCell ref="U4:U7"/>
    <mergeCell ref="I26:P26"/>
    <mergeCell ref="D5:E5"/>
    <mergeCell ref="Q4:Q7"/>
    <mergeCell ref="R4:R7"/>
    <mergeCell ref="S4:S7"/>
    <mergeCell ref="T4:T7"/>
    <mergeCell ref="B7:C7"/>
    <mergeCell ref="D7:E7"/>
    <mergeCell ref="O4:O7"/>
    <mergeCell ref="P4:P7"/>
    <mergeCell ref="F3:W3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V4:V7"/>
    <mergeCell ref="W4:W7"/>
  </mergeCells>
  <conditionalFormatting sqref="V10:V24">
    <cfRule type="cellIs" dxfId="22" priority="9" operator="greaterThan">
      <formula>1</formula>
    </cfRule>
    <cfRule type="cellIs" dxfId="21" priority="10" operator="greaterThan">
      <formula>1</formula>
    </cfRule>
  </conditionalFormatting>
  <conditionalFormatting sqref="F10:F24 H10:H24 J10:J24 L10:L24 N10:N24 P10:P24 R10:R24 T10:T24 V10:V24 B10:B24">
    <cfRule type="cellIs" dxfId="20" priority="6" operator="greaterThan">
      <formula>0</formula>
    </cfRule>
    <cfRule type="cellIs" dxfId="19" priority="7" operator="greaterThan">
      <formula>1</formula>
    </cfRule>
    <cfRule type="cellIs" dxfId="18" priority="8" operator="greaterThan">
      <formula>0</formula>
    </cfRule>
  </conditionalFormatting>
  <conditionalFormatting sqref="AL9:AL11 AE12:AE13">
    <cfRule type="cellIs" dxfId="17" priority="4" operator="greaterThan">
      <formula>0</formula>
    </cfRule>
    <cfRule type="cellIs" dxfId="16" priority="5" operator="greaterThan">
      <formula>0</formula>
    </cfRule>
  </conditionalFormatting>
  <hyperlinks>
    <hyperlink ref="AL9" location="'risultati fase invernale'!A1" display="'risultati fase invernale'!A1"/>
    <hyperlink ref="AL10" location="'Classifica Marcatori'!A1" display="'Classifica Marcatori'!A1"/>
    <hyperlink ref="AL11" location="CLASSIFICHE!A1" display="CLASSIFICHE!A1"/>
    <hyperlink ref="AL8" r:id="rId1"/>
    <hyperlink ref="AL7" r:id="rId2"/>
  </hyperlink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AR34"/>
  <sheetViews>
    <sheetView showGridLines="0" workbookViewId="0">
      <selection activeCell="AK28" sqref="AK28"/>
    </sheetView>
  </sheetViews>
  <sheetFormatPr defaultRowHeight="15"/>
  <cols>
    <col min="1" max="1" width="1.5703125" customWidth="1"/>
    <col min="2" max="2" width="2.7109375" customWidth="1"/>
    <col min="3" max="4" width="3.85546875" customWidth="1"/>
    <col min="5" max="5" width="13.28515625" customWidth="1"/>
    <col min="6" max="6" width="10.85546875" customWidth="1"/>
    <col min="7" max="30" width="2.42578125" customWidth="1"/>
    <col min="31" max="32" width="2" customWidth="1"/>
    <col min="33" max="34" width="0.5703125" customWidth="1"/>
    <col min="35" max="35" width="6.28515625" customWidth="1"/>
    <col min="36" max="36" width="10.85546875" style="108" customWidth="1"/>
    <col min="37" max="37" width="2.85546875" style="108" customWidth="1"/>
    <col min="38" max="40" width="9.140625" style="108"/>
  </cols>
  <sheetData>
    <row r="1" spans="1:44">
      <c r="A1" s="849"/>
      <c r="B1" s="849"/>
      <c r="C1" s="849"/>
      <c r="D1" s="849"/>
      <c r="E1" s="849"/>
      <c r="F1" s="849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0"/>
      <c r="S1" s="850"/>
      <c r="T1" s="850"/>
      <c r="U1" s="850"/>
      <c r="V1" s="850"/>
      <c r="W1" s="850"/>
      <c r="X1" s="850"/>
      <c r="Y1" s="850"/>
      <c r="Z1" s="849"/>
      <c r="AA1" s="849"/>
      <c r="AB1" s="849"/>
      <c r="AC1" s="849"/>
      <c r="AD1" s="849"/>
      <c r="AE1" s="849"/>
      <c r="AF1" s="849"/>
      <c r="AG1" s="849"/>
      <c r="AH1" s="849"/>
      <c r="AI1" s="849"/>
      <c r="AJ1" s="850"/>
      <c r="AK1" s="850"/>
      <c r="AL1" s="850"/>
      <c r="AM1" s="850"/>
      <c r="AN1" s="850"/>
    </row>
    <row r="2" spans="1:44" ht="15.75" thickBot="1">
      <c r="A2" s="849"/>
      <c r="B2" s="849"/>
      <c r="C2" s="849"/>
      <c r="D2" s="849"/>
      <c r="E2" s="849"/>
      <c r="F2" s="84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1059"/>
      <c r="Y2" s="850"/>
      <c r="Z2" s="849"/>
      <c r="AA2" s="849"/>
      <c r="AB2" s="849"/>
      <c r="AC2" s="849"/>
      <c r="AD2" s="849"/>
      <c r="AE2" s="849"/>
      <c r="AF2" s="849"/>
      <c r="AG2" s="849"/>
      <c r="AH2" s="849"/>
      <c r="AI2" s="849"/>
      <c r="AJ2" s="850"/>
      <c r="AK2" s="850"/>
      <c r="AL2" s="850"/>
      <c r="AM2" s="850"/>
      <c r="AN2" s="850"/>
    </row>
    <row r="3" spans="1:44" ht="16.5" customHeight="1" thickBot="1">
      <c r="A3" s="849"/>
      <c r="B3" s="849"/>
      <c r="C3" s="849"/>
      <c r="D3" s="849"/>
      <c r="E3" s="849"/>
      <c r="F3" s="849"/>
      <c r="G3" s="1060" t="s">
        <v>4</v>
      </c>
      <c r="H3" s="1061"/>
      <c r="I3" s="1061"/>
      <c r="J3" s="1061"/>
      <c r="K3" s="1061"/>
      <c r="L3" s="1061"/>
      <c r="M3" s="1061"/>
      <c r="N3" s="1061"/>
      <c r="O3" s="1061"/>
      <c r="P3" s="1061"/>
      <c r="Q3" s="1061"/>
      <c r="R3" s="1061"/>
      <c r="S3" s="1061"/>
      <c r="T3" s="1061"/>
      <c r="U3" s="1061"/>
      <c r="V3" s="1061"/>
      <c r="W3" s="1061"/>
      <c r="X3" s="1061"/>
      <c r="Y3" s="1061"/>
      <c r="Z3" s="1061"/>
      <c r="AA3" s="1061"/>
      <c r="AB3" s="1061"/>
      <c r="AC3" s="1061"/>
      <c r="AD3" s="1061"/>
      <c r="AE3" s="1061"/>
      <c r="AF3" s="1062"/>
      <c r="AH3" s="849"/>
      <c r="AI3" s="849"/>
      <c r="AJ3" s="850"/>
      <c r="AK3" s="850"/>
      <c r="AL3" s="850"/>
      <c r="AM3" s="850"/>
      <c r="AN3" s="850"/>
    </row>
    <row r="4" spans="1:44" ht="21" customHeight="1">
      <c r="A4" s="849"/>
      <c r="B4" s="849"/>
      <c r="C4" s="849"/>
      <c r="D4" s="854"/>
      <c r="E4" s="7"/>
      <c r="F4" s="8"/>
      <c r="G4" s="961" t="s">
        <v>194</v>
      </c>
      <c r="H4" s="982">
        <v>41566</v>
      </c>
      <c r="I4" s="961" t="s">
        <v>259</v>
      </c>
      <c r="J4" s="963">
        <v>41566</v>
      </c>
      <c r="K4" s="961" t="s">
        <v>194</v>
      </c>
      <c r="L4" s="963">
        <v>41566</v>
      </c>
      <c r="M4" s="961" t="s">
        <v>259</v>
      </c>
      <c r="N4" s="963">
        <v>41566</v>
      </c>
      <c r="O4" s="961" t="s">
        <v>194</v>
      </c>
      <c r="P4" s="963">
        <v>41575</v>
      </c>
      <c r="Q4" s="961" t="s">
        <v>259</v>
      </c>
      <c r="R4" s="963"/>
      <c r="S4" s="985" t="s">
        <v>194</v>
      </c>
      <c r="T4" s="982">
        <v>41583</v>
      </c>
      <c r="U4" s="961"/>
      <c r="V4" s="963"/>
      <c r="W4" s="961"/>
      <c r="X4" s="963"/>
      <c r="Y4" s="1063"/>
      <c r="Z4" s="1055"/>
      <c r="AA4" s="1051"/>
      <c r="AB4" s="1055"/>
      <c r="AC4" s="1063"/>
      <c r="AD4" s="1055"/>
      <c r="AE4" s="1051"/>
      <c r="AF4" s="1055"/>
      <c r="AG4" s="1053"/>
      <c r="AH4" s="1048"/>
      <c r="AI4" s="849"/>
      <c r="AJ4" s="850"/>
      <c r="AK4" s="850"/>
      <c r="AL4" s="850"/>
      <c r="AM4" s="850"/>
      <c r="AN4" s="850"/>
    </row>
    <row r="5" spans="1:44" ht="21.75" thickBot="1">
      <c r="A5" s="849"/>
      <c r="B5" s="849"/>
      <c r="C5" s="849"/>
      <c r="D5" s="854"/>
      <c r="E5" s="904" t="s">
        <v>133</v>
      </c>
      <c r="F5" s="905"/>
      <c r="G5" s="962"/>
      <c r="H5" s="983"/>
      <c r="I5" s="962"/>
      <c r="J5" s="964"/>
      <c r="K5" s="962"/>
      <c r="L5" s="964"/>
      <c r="M5" s="962"/>
      <c r="N5" s="964"/>
      <c r="O5" s="962"/>
      <c r="P5" s="964"/>
      <c r="Q5" s="962"/>
      <c r="R5" s="964"/>
      <c r="S5" s="986"/>
      <c r="T5" s="983"/>
      <c r="U5" s="962"/>
      <c r="V5" s="964"/>
      <c r="W5" s="962"/>
      <c r="X5" s="964"/>
      <c r="Y5" s="1064"/>
      <c r="Z5" s="1056"/>
      <c r="AA5" s="1052"/>
      <c r="AB5" s="1056"/>
      <c r="AC5" s="1064"/>
      <c r="AD5" s="1056"/>
      <c r="AE5" s="1052"/>
      <c r="AF5" s="1056"/>
      <c r="AG5" s="1054"/>
      <c r="AH5" s="1049"/>
      <c r="AI5" s="849"/>
      <c r="AJ5" s="850"/>
      <c r="AK5" s="850"/>
      <c r="AL5" s="850"/>
      <c r="AM5" s="850"/>
      <c r="AN5" s="850"/>
      <c r="AQ5" s="123"/>
      <c r="AR5" s="124"/>
    </row>
    <row r="6" spans="1:44" ht="18.75">
      <c r="A6" s="849"/>
      <c r="B6" s="849"/>
      <c r="C6" s="9"/>
      <c r="D6" s="10"/>
      <c r="E6" s="3"/>
      <c r="F6" s="11"/>
      <c r="G6" s="962"/>
      <c r="H6" s="983"/>
      <c r="I6" s="962"/>
      <c r="J6" s="964"/>
      <c r="K6" s="962"/>
      <c r="L6" s="964"/>
      <c r="M6" s="962"/>
      <c r="N6" s="964"/>
      <c r="O6" s="962"/>
      <c r="P6" s="964"/>
      <c r="Q6" s="962"/>
      <c r="R6" s="964"/>
      <c r="S6" s="986"/>
      <c r="T6" s="983"/>
      <c r="U6" s="962"/>
      <c r="V6" s="964"/>
      <c r="W6" s="962"/>
      <c r="X6" s="964"/>
      <c r="Y6" s="1064"/>
      <c r="Z6" s="1056"/>
      <c r="AA6" s="1052"/>
      <c r="AB6" s="1056"/>
      <c r="AC6" s="1064"/>
      <c r="AD6" s="1056"/>
      <c r="AE6" s="1052"/>
      <c r="AF6" s="1056"/>
      <c r="AG6" s="1054"/>
      <c r="AH6" s="1049"/>
      <c r="AI6" s="849"/>
      <c r="AJ6" s="851"/>
      <c r="AK6" s="852"/>
      <c r="AL6" s="852"/>
      <c r="AM6" s="852"/>
      <c r="AN6" s="852"/>
      <c r="AQ6" s="123"/>
      <c r="AR6" s="465" t="s">
        <v>275</v>
      </c>
    </row>
    <row r="7" spans="1:44" ht="18.75">
      <c r="A7" s="849"/>
      <c r="B7" s="849"/>
      <c r="C7" s="1033" t="s">
        <v>13</v>
      </c>
      <c r="D7" s="1034"/>
      <c r="E7" s="3"/>
      <c r="F7" s="11"/>
      <c r="G7" s="962"/>
      <c r="H7" s="984"/>
      <c r="I7" s="962"/>
      <c r="J7" s="965"/>
      <c r="K7" s="962"/>
      <c r="L7" s="965"/>
      <c r="M7" s="962"/>
      <c r="N7" s="965"/>
      <c r="O7" s="962"/>
      <c r="P7" s="965"/>
      <c r="Q7" s="962"/>
      <c r="R7" s="965"/>
      <c r="S7" s="986"/>
      <c r="T7" s="984"/>
      <c r="U7" s="962"/>
      <c r="V7" s="965"/>
      <c r="W7" s="962"/>
      <c r="X7" s="965"/>
      <c r="Y7" s="1064"/>
      <c r="Z7" s="1057"/>
      <c r="AA7" s="1052"/>
      <c r="AB7" s="1057"/>
      <c r="AC7" s="1064"/>
      <c r="AD7" s="1057"/>
      <c r="AE7" s="1052"/>
      <c r="AF7" s="1057"/>
      <c r="AG7" s="1054"/>
      <c r="AH7" s="1050"/>
      <c r="AI7" s="849"/>
      <c r="AJ7" s="850"/>
      <c r="AK7" s="850"/>
      <c r="AL7" s="852"/>
      <c r="AM7" s="852"/>
      <c r="AN7" s="852"/>
      <c r="AQ7" s="123"/>
      <c r="AR7" s="124"/>
    </row>
    <row r="8" spans="1:44" ht="19.5" thickBot="1">
      <c r="A8" s="849"/>
      <c r="B8" s="849"/>
      <c r="C8" s="12"/>
      <c r="D8" s="13"/>
      <c r="E8" s="14"/>
      <c r="F8" s="15"/>
      <c r="G8" s="68">
        <v>8</v>
      </c>
      <c r="H8" s="69">
        <v>4</v>
      </c>
      <c r="I8" s="68">
        <v>8</v>
      </c>
      <c r="J8" s="69">
        <v>0</v>
      </c>
      <c r="K8" s="117">
        <v>2</v>
      </c>
      <c r="L8" s="118">
        <v>0</v>
      </c>
      <c r="M8" s="117">
        <v>4</v>
      </c>
      <c r="N8" s="118">
        <v>0</v>
      </c>
      <c r="O8" s="117">
        <v>6</v>
      </c>
      <c r="P8" s="118">
        <v>3</v>
      </c>
      <c r="Q8" s="68">
        <v>2</v>
      </c>
      <c r="R8" s="69">
        <v>1</v>
      </c>
      <c r="S8" s="117">
        <v>3</v>
      </c>
      <c r="T8" s="118">
        <v>4</v>
      </c>
      <c r="U8" s="68"/>
      <c r="V8" s="69"/>
      <c r="W8" s="117"/>
      <c r="X8" s="118"/>
      <c r="Y8" s="68"/>
      <c r="Z8" s="69"/>
      <c r="AA8" s="117"/>
      <c r="AB8" s="118"/>
      <c r="AC8" s="68"/>
      <c r="AD8" s="69"/>
      <c r="AE8" s="68"/>
      <c r="AF8" s="69"/>
      <c r="AG8" s="77">
        <f>G8+I8+K8+M8+O8+Q8+S8+U8+W8+Y8+AA8+AC8+AE8</f>
        <v>33</v>
      </c>
      <c r="AH8" s="78">
        <f>H8+J8+L8+N8+P8+R8+T8+V8+X8+Z8+AB8+AD8+AF8</f>
        <v>12</v>
      </c>
      <c r="AI8" s="849"/>
      <c r="AJ8" s="850"/>
      <c r="AK8" s="850"/>
      <c r="AL8" s="852"/>
      <c r="AM8" s="852"/>
      <c r="AN8" s="852"/>
      <c r="AQ8" s="123"/>
      <c r="AR8" s="461" t="s">
        <v>276</v>
      </c>
    </row>
    <row r="9" spans="1:44" ht="19.5" thickBot="1">
      <c r="A9" s="849"/>
      <c r="B9" s="849"/>
      <c r="C9" s="20" t="s">
        <v>14</v>
      </c>
      <c r="D9" s="20" t="s">
        <v>15</v>
      </c>
      <c r="E9" s="21" t="s">
        <v>16</v>
      </c>
      <c r="F9" s="22"/>
      <c r="G9" s="64" t="s">
        <v>14</v>
      </c>
      <c r="H9" s="65" t="s">
        <v>15</v>
      </c>
      <c r="I9" s="64" t="s">
        <v>14</v>
      </c>
      <c r="J9" s="65" t="s">
        <v>15</v>
      </c>
      <c r="K9" s="64" t="s">
        <v>14</v>
      </c>
      <c r="L9" s="65" t="s">
        <v>15</v>
      </c>
      <c r="M9" s="64" t="s">
        <v>14</v>
      </c>
      <c r="N9" s="65" t="s">
        <v>15</v>
      </c>
      <c r="O9" s="64" t="s">
        <v>14</v>
      </c>
      <c r="P9" s="65" t="s">
        <v>15</v>
      </c>
      <c r="Q9" s="64" t="s">
        <v>14</v>
      </c>
      <c r="R9" s="65" t="s">
        <v>15</v>
      </c>
      <c r="S9" s="62" t="s">
        <v>14</v>
      </c>
      <c r="T9" s="63" t="s">
        <v>15</v>
      </c>
      <c r="U9" s="64" t="s">
        <v>14</v>
      </c>
      <c r="V9" s="65" t="s">
        <v>15</v>
      </c>
      <c r="W9" s="62" t="s">
        <v>14</v>
      </c>
      <c r="X9" s="63" t="s">
        <v>15</v>
      </c>
      <c r="Y9" s="64" t="s">
        <v>14</v>
      </c>
      <c r="Z9" s="65" t="s">
        <v>15</v>
      </c>
      <c r="AA9" s="62" t="s">
        <v>14</v>
      </c>
      <c r="AB9" s="63" t="s">
        <v>15</v>
      </c>
      <c r="AC9" s="64" t="s">
        <v>14</v>
      </c>
      <c r="AD9" s="65" t="s">
        <v>15</v>
      </c>
      <c r="AE9" s="62" t="s">
        <v>14</v>
      </c>
      <c r="AF9" s="63" t="s">
        <v>15</v>
      </c>
      <c r="AG9" s="23"/>
      <c r="AH9" s="24"/>
      <c r="AI9" s="849"/>
      <c r="AJ9" s="850"/>
      <c r="AK9" s="850"/>
      <c r="AL9" s="852"/>
      <c r="AM9" s="852"/>
      <c r="AN9" s="852"/>
      <c r="AQ9" s="123"/>
      <c r="AR9" s="217"/>
    </row>
    <row r="10" spans="1:44" ht="15.75" customHeight="1" thickBot="1">
      <c r="A10" s="849"/>
      <c r="B10" s="855">
        <v>1</v>
      </c>
      <c r="C10" s="80">
        <f>AG10</f>
        <v>19</v>
      </c>
      <c r="D10" s="119">
        <f>AH10</f>
        <v>0</v>
      </c>
      <c r="E10" s="517" t="s">
        <v>283</v>
      </c>
      <c r="F10" s="519" t="s">
        <v>284</v>
      </c>
      <c r="G10" s="80">
        <v>4</v>
      </c>
      <c r="H10" s="81"/>
      <c r="I10" s="82">
        <v>4</v>
      </c>
      <c r="J10" s="83"/>
      <c r="K10" s="80">
        <v>1</v>
      </c>
      <c r="L10" s="81"/>
      <c r="M10" s="82">
        <v>2</v>
      </c>
      <c r="N10" s="83"/>
      <c r="O10" s="80">
        <v>6</v>
      </c>
      <c r="P10" s="81"/>
      <c r="Q10" s="82">
        <v>1</v>
      </c>
      <c r="R10" s="83"/>
      <c r="S10" s="80">
        <v>1</v>
      </c>
      <c r="T10" s="81"/>
      <c r="U10" s="82"/>
      <c r="V10" s="83"/>
      <c r="W10" s="80"/>
      <c r="X10" s="81"/>
      <c r="Y10" s="82"/>
      <c r="Z10" s="83"/>
      <c r="AA10" s="80"/>
      <c r="AB10" s="81"/>
      <c r="AC10" s="82"/>
      <c r="AD10" s="83"/>
      <c r="AE10" s="80"/>
      <c r="AF10" s="81"/>
      <c r="AG10" s="79">
        <f>G10+I10+K10+M10+O10+Q10+S10+U10+W10+Y10+AA10+AC10+AE10</f>
        <v>19</v>
      </c>
      <c r="AH10" s="26">
        <f t="shared" ref="AH10:AH23" si="0">H10+J10+L10+N10+P10+R10+T10+V10+X10+Z10+AB10+AD10+AF10</f>
        <v>0</v>
      </c>
      <c r="AI10" s="849"/>
      <c r="AJ10" s="850"/>
      <c r="AK10" s="850"/>
      <c r="AL10" s="852"/>
      <c r="AM10" s="852"/>
      <c r="AN10" s="852"/>
      <c r="AQ10" s="123"/>
      <c r="AR10" s="462" t="s">
        <v>264</v>
      </c>
    </row>
    <row r="11" spans="1:44" ht="15.75" customHeight="1" thickBot="1">
      <c r="A11" s="849"/>
      <c r="B11" s="855">
        <v>2</v>
      </c>
      <c r="C11" s="84">
        <f t="shared" ref="C11:D23" si="1">AG11</f>
        <v>0</v>
      </c>
      <c r="D11" s="120">
        <f t="shared" si="1"/>
        <v>0</v>
      </c>
      <c r="E11" s="261" t="s">
        <v>117</v>
      </c>
      <c r="F11" s="260" t="s">
        <v>118</v>
      </c>
      <c r="G11" s="84"/>
      <c r="H11" s="85"/>
      <c r="I11" s="86"/>
      <c r="J11" s="87"/>
      <c r="K11" s="84"/>
      <c r="L11" s="85"/>
      <c r="M11" s="86"/>
      <c r="N11" s="87"/>
      <c r="O11" s="84"/>
      <c r="P11" s="85"/>
      <c r="Q11" s="86"/>
      <c r="R11" s="87"/>
      <c r="S11" s="84"/>
      <c r="T11" s="85"/>
      <c r="U11" s="86"/>
      <c r="V11" s="87"/>
      <c r="W11" s="84"/>
      <c r="X11" s="85"/>
      <c r="Y11" s="86"/>
      <c r="Z11" s="87"/>
      <c r="AA11" s="84"/>
      <c r="AB11" s="85"/>
      <c r="AC11" s="86"/>
      <c r="AD11" s="87"/>
      <c r="AE11" s="84"/>
      <c r="AF11" s="85"/>
      <c r="AG11" s="79">
        <f t="shared" ref="AG11:AG23" si="2">G11+I11+K11+M11+O11+Q11+S11+U11+W11+Y11+AA11+AC11+AE11</f>
        <v>0</v>
      </c>
      <c r="AH11" s="28">
        <f t="shared" si="0"/>
        <v>0</v>
      </c>
      <c r="AI11" s="849"/>
      <c r="AJ11" s="1046" t="s">
        <v>11</v>
      </c>
      <c r="AK11" s="1046"/>
      <c r="AL11" s="852"/>
      <c r="AM11" s="852"/>
      <c r="AN11" s="852"/>
      <c r="AQ11" s="123"/>
      <c r="AR11" s="462" t="s">
        <v>263</v>
      </c>
    </row>
    <row r="12" spans="1:44" ht="15.75" customHeight="1" thickBot="1">
      <c r="A12" s="849"/>
      <c r="B12" s="855">
        <v>3</v>
      </c>
      <c r="C12" s="84">
        <f t="shared" si="1"/>
        <v>2</v>
      </c>
      <c r="D12" s="120">
        <f t="shared" si="1"/>
        <v>0</v>
      </c>
      <c r="E12" s="517" t="s">
        <v>285</v>
      </c>
      <c r="F12" s="519" t="s">
        <v>49</v>
      </c>
      <c r="G12" s="84"/>
      <c r="H12" s="85"/>
      <c r="I12" s="86"/>
      <c r="J12" s="87"/>
      <c r="K12" s="84"/>
      <c r="L12" s="85"/>
      <c r="M12" s="86"/>
      <c r="N12" s="87"/>
      <c r="O12" s="84"/>
      <c r="P12" s="85"/>
      <c r="Q12" s="86"/>
      <c r="R12" s="87"/>
      <c r="S12" s="84">
        <v>2</v>
      </c>
      <c r="T12" s="85"/>
      <c r="U12" s="86"/>
      <c r="V12" s="87"/>
      <c r="W12" s="84"/>
      <c r="X12" s="85"/>
      <c r="Y12" s="86"/>
      <c r="Z12" s="87"/>
      <c r="AA12" s="84"/>
      <c r="AB12" s="85"/>
      <c r="AC12" s="86"/>
      <c r="AD12" s="87"/>
      <c r="AE12" s="84"/>
      <c r="AF12" s="85"/>
      <c r="AG12" s="79">
        <f t="shared" si="2"/>
        <v>2</v>
      </c>
      <c r="AH12" s="28">
        <f t="shared" si="0"/>
        <v>0</v>
      </c>
      <c r="AI12" s="849"/>
      <c r="AJ12" s="823"/>
      <c r="AK12" s="823"/>
      <c r="AL12" s="852"/>
      <c r="AM12" s="852"/>
      <c r="AN12" s="852"/>
      <c r="AQ12" s="123"/>
      <c r="AR12" s="463" t="s">
        <v>262</v>
      </c>
    </row>
    <row r="13" spans="1:44" ht="15.75" customHeight="1" thickBot="1">
      <c r="A13" s="849"/>
      <c r="B13" s="855">
        <v>4</v>
      </c>
      <c r="C13" s="84">
        <f t="shared" si="1"/>
        <v>0</v>
      </c>
      <c r="D13" s="120">
        <f t="shared" si="1"/>
        <v>0</v>
      </c>
      <c r="E13" s="110" t="s">
        <v>286</v>
      </c>
      <c r="F13" s="112" t="s">
        <v>287</v>
      </c>
      <c r="G13" s="84"/>
      <c r="H13" s="85"/>
      <c r="I13" s="86"/>
      <c r="J13" s="87"/>
      <c r="K13" s="84"/>
      <c r="L13" s="85"/>
      <c r="M13" s="86"/>
      <c r="N13" s="87"/>
      <c r="O13" s="84"/>
      <c r="P13" s="85"/>
      <c r="Q13" s="86"/>
      <c r="R13" s="87"/>
      <c r="S13" s="84"/>
      <c r="T13" s="85"/>
      <c r="U13" s="86"/>
      <c r="V13" s="87"/>
      <c r="W13" s="84"/>
      <c r="X13" s="85"/>
      <c r="Y13" s="86"/>
      <c r="Z13" s="87"/>
      <c r="AA13" s="84"/>
      <c r="AB13" s="85"/>
      <c r="AC13" s="86"/>
      <c r="AD13" s="87"/>
      <c r="AE13" s="84"/>
      <c r="AF13" s="85"/>
      <c r="AG13" s="79">
        <f t="shared" si="2"/>
        <v>0</v>
      </c>
      <c r="AH13" s="28">
        <f t="shared" si="0"/>
        <v>0</v>
      </c>
      <c r="AI13" s="849"/>
      <c r="AJ13" s="844" t="s">
        <v>364</v>
      </c>
      <c r="AK13" s="825">
        <v>19</v>
      </c>
      <c r="AL13" s="852"/>
      <c r="AM13" s="852"/>
      <c r="AN13" s="852"/>
    </row>
    <row r="14" spans="1:44" ht="15.75" customHeight="1" thickBot="1">
      <c r="A14" s="849"/>
      <c r="B14" s="855">
        <v>5</v>
      </c>
      <c r="C14" s="84">
        <f t="shared" si="1"/>
        <v>7</v>
      </c>
      <c r="D14" s="120">
        <f t="shared" si="1"/>
        <v>0</v>
      </c>
      <c r="E14" s="110" t="s">
        <v>290</v>
      </c>
      <c r="F14" s="112" t="s">
        <v>84</v>
      </c>
      <c r="G14" s="84">
        <v>3</v>
      </c>
      <c r="H14" s="85"/>
      <c r="I14" s="86">
        <v>2</v>
      </c>
      <c r="J14" s="87"/>
      <c r="K14" s="84"/>
      <c r="L14" s="85"/>
      <c r="M14" s="86">
        <v>2</v>
      </c>
      <c r="N14" s="87"/>
      <c r="O14" s="84"/>
      <c r="P14" s="85"/>
      <c r="Q14" s="86"/>
      <c r="R14" s="87"/>
      <c r="S14" s="84"/>
      <c r="T14" s="85"/>
      <c r="U14" s="86"/>
      <c r="V14" s="87"/>
      <c r="W14" s="84"/>
      <c r="X14" s="85"/>
      <c r="Y14" s="86"/>
      <c r="Z14" s="87"/>
      <c r="AA14" s="84"/>
      <c r="AB14" s="85"/>
      <c r="AC14" s="86"/>
      <c r="AD14" s="87"/>
      <c r="AE14" s="84"/>
      <c r="AF14" s="85"/>
      <c r="AG14" s="79">
        <f t="shared" si="2"/>
        <v>7</v>
      </c>
      <c r="AH14" s="28">
        <f t="shared" si="0"/>
        <v>0</v>
      </c>
      <c r="AI14" s="849"/>
      <c r="AJ14" s="844" t="s">
        <v>365</v>
      </c>
      <c r="AK14" s="825">
        <v>7</v>
      </c>
      <c r="AL14" s="852"/>
      <c r="AM14" s="852"/>
      <c r="AN14" s="852"/>
    </row>
    <row r="15" spans="1:44" ht="15.75" customHeight="1" thickBot="1">
      <c r="A15" s="849"/>
      <c r="B15" s="855">
        <v>6</v>
      </c>
      <c r="C15" s="84">
        <f t="shared" si="1"/>
        <v>0</v>
      </c>
      <c r="D15" s="120">
        <f t="shared" si="1"/>
        <v>0</v>
      </c>
      <c r="E15" s="516" t="s">
        <v>114</v>
      </c>
      <c r="F15" s="518" t="s">
        <v>124</v>
      </c>
      <c r="G15" s="84"/>
      <c r="H15" s="85"/>
      <c r="I15" s="86"/>
      <c r="J15" s="87"/>
      <c r="K15" s="84"/>
      <c r="L15" s="85"/>
      <c r="M15" s="86"/>
      <c r="N15" s="87"/>
      <c r="O15" s="84"/>
      <c r="P15" s="85"/>
      <c r="Q15" s="86"/>
      <c r="R15" s="87"/>
      <c r="S15" s="84"/>
      <c r="T15" s="85"/>
      <c r="U15" s="86"/>
      <c r="V15" s="87"/>
      <c r="W15" s="84"/>
      <c r="X15" s="85"/>
      <c r="Y15" s="86"/>
      <c r="Z15" s="87"/>
      <c r="AA15" s="84"/>
      <c r="AB15" s="85"/>
      <c r="AC15" s="86"/>
      <c r="AD15" s="87"/>
      <c r="AE15" s="84"/>
      <c r="AF15" s="85"/>
      <c r="AG15" s="79">
        <f t="shared" si="2"/>
        <v>0</v>
      </c>
      <c r="AH15" s="28">
        <f t="shared" si="0"/>
        <v>0</v>
      </c>
      <c r="AI15" s="849"/>
      <c r="AJ15" s="844" t="s">
        <v>366</v>
      </c>
      <c r="AK15" s="825">
        <v>5</v>
      </c>
      <c r="AL15" s="852"/>
      <c r="AM15" s="852"/>
      <c r="AN15" s="852"/>
    </row>
    <row r="16" spans="1:44" ht="15.75" customHeight="1" thickBot="1">
      <c r="A16" s="849"/>
      <c r="B16" s="855">
        <v>7</v>
      </c>
      <c r="C16" s="84">
        <f t="shared" si="1"/>
        <v>0</v>
      </c>
      <c r="D16" s="120">
        <f t="shared" si="1"/>
        <v>0</v>
      </c>
      <c r="E16" s="516" t="s">
        <v>32</v>
      </c>
      <c r="F16" s="518" t="s">
        <v>84</v>
      </c>
      <c r="G16" s="84"/>
      <c r="H16" s="85"/>
      <c r="I16" s="86"/>
      <c r="J16" s="87"/>
      <c r="K16" s="84"/>
      <c r="L16" s="85"/>
      <c r="M16" s="86"/>
      <c r="N16" s="87"/>
      <c r="O16" s="84"/>
      <c r="P16" s="85"/>
      <c r="Q16" s="86"/>
      <c r="R16" s="87"/>
      <c r="S16" s="84"/>
      <c r="T16" s="85"/>
      <c r="U16" s="86"/>
      <c r="V16" s="87"/>
      <c r="W16" s="84"/>
      <c r="X16" s="85"/>
      <c r="Y16" s="86"/>
      <c r="Z16" s="87"/>
      <c r="AA16" s="84"/>
      <c r="AB16" s="85"/>
      <c r="AC16" s="86"/>
      <c r="AD16" s="87"/>
      <c r="AE16" s="84"/>
      <c r="AF16" s="85"/>
      <c r="AG16" s="79">
        <f t="shared" si="2"/>
        <v>0</v>
      </c>
      <c r="AH16" s="28">
        <f t="shared" si="0"/>
        <v>0</v>
      </c>
      <c r="AI16" s="849"/>
      <c r="AJ16" s="844" t="s">
        <v>367</v>
      </c>
      <c r="AK16" s="848">
        <v>2</v>
      </c>
      <c r="AL16" s="852"/>
      <c r="AM16" s="852"/>
      <c r="AN16" s="852"/>
    </row>
    <row r="17" spans="1:41" ht="15.75" customHeight="1" thickBot="1">
      <c r="A17" s="849"/>
      <c r="B17" s="855">
        <v>8</v>
      </c>
      <c r="C17" s="84">
        <f t="shared" si="1"/>
        <v>0</v>
      </c>
      <c r="D17" s="120">
        <f t="shared" si="1"/>
        <v>0</v>
      </c>
      <c r="E17" s="110" t="s">
        <v>288</v>
      </c>
      <c r="F17" s="111" t="s">
        <v>108</v>
      </c>
      <c r="G17" s="84"/>
      <c r="H17" s="85"/>
      <c r="I17" s="86"/>
      <c r="J17" s="87"/>
      <c r="K17" s="84"/>
      <c r="L17" s="85"/>
      <c r="M17" s="86"/>
      <c r="N17" s="87"/>
      <c r="O17" s="84"/>
      <c r="P17" s="85"/>
      <c r="Q17" s="86"/>
      <c r="R17" s="87"/>
      <c r="S17" s="84"/>
      <c r="T17" s="85"/>
      <c r="U17" s="86"/>
      <c r="V17" s="87"/>
      <c r="W17" s="84"/>
      <c r="X17" s="85"/>
      <c r="Y17" s="86"/>
      <c r="Z17" s="87"/>
      <c r="AA17" s="84"/>
      <c r="AB17" s="85"/>
      <c r="AC17" s="86"/>
      <c r="AD17" s="87"/>
      <c r="AE17" s="84"/>
      <c r="AF17" s="85"/>
      <c r="AG17" s="79">
        <f t="shared" si="2"/>
        <v>0</v>
      </c>
      <c r="AH17" s="28">
        <f t="shared" si="0"/>
        <v>0</v>
      </c>
      <c r="AI17" s="849"/>
      <c r="AJ17" s="851"/>
      <c r="AK17" s="853"/>
      <c r="AL17" s="852"/>
      <c r="AM17" s="852"/>
      <c r="AN17" s="852"/>
    </row>
    <row r="18" spans="1:41" ht="15.75" customHeight="1" thickBot="1">
      <c r="A18" s="849"/>
      <c r="B18" s="855">
        <v>9</v>
      </c>
      <c r="C18" s="84">
        <f t="shared" si="1"/>
        <v>0</v>
      </c>
      <c r="D18" s="120">
        <f t="shared" si="1"/>
        <v>0</v>
      </c>
      <c r="E18" s="110" t="s">
        <v>288</v>
      </c>
      <c r="F18" s="111" t="s">
        <v>289</v>
      </c>
      <c r="G18" s="84"/>
      <c r="H18" s="85"/>
      <c r="I18" s="86"/>
      <c r="J18" s="87"/>
      <c r="K18" s="84"/>
      <c r="L18" s="85"/>
      <c r="M18" s="86"/>
      <c r="N18" s="87"/>
      <c r="O18" s="84"/>
      <c r="P18" s="85"/>
      <c r="Q18" s="86"/>
      <c r="R18" s="87"/>
      <c r="S18" s="84"/>
      <c r="T18" s="85"/>
      <c r="U18" s="86"/>
      <c r="V18" s="87"/>
      <c r="W18" s="84"/>
      <c r="X18" s="85"/>
      <c r="Y18" s="86"/>
      <c r="Z18" s="87"/>
      <c r="AA18" s="84"/>
      <c r="AB18" s="85"/>
      <c r="AC18" s="86"/>
      <c r="AD18" s="87"/>
      <c r="AE18" s="84"/>
      <c r="AF18" s="85"/>
      <c r="AG18" s="79">
        <f t="shared" si="2"/>
        <v>0</v>
      </c>
      <c r="AH18" s="28">
        <f t="shared" si="0"/>
        <v>0</v>
      </c>
      <c r="AI18" s="849"/>
      <c r="AJ18" s="851"/>
      <c r="AK18" s="852"/>
      <c r="AL18" s="852"/>
      <c r="AM18" s="852"/>
      <c r="AN18" s="852"/>
    </row>
    <row r="19" spans="1:41" ht="15.75" customHeight="1" thickBot="1">
      <c r="A19" s="849"/>
      <c r="B19" s="855">
        <v>10</v>
      </c>
      <c r="C19" s="84">
        <f t="shared" si="1"/>
        <v>0</v>
      </c>
      <c r="D19" s="120">
        <f t="shared" si="1"/>
        <v>0</v>
      </c>
      <c r="E19" s="110" t="s">
        <v>282</v>
      </c>
      <c r="F19" s="111" t="s">
        <v>58</v>
      </c>
      <c r="G19" s="84"/>
      <c r="H19" s="85"/>
      <c r="I19" s="82"/>
      <c r="J19" s="83"/>
      <c r="K19" s="88"/>
      <c r="L19" s="89"/>
      <c r="M19" s="82"/>
      <c r="N19" s="83"/>
      <c r="O19" s="88"/>
      <c r="P19" s="89"/>
      <c r="Q19" s="82"/>
      <c r="R19" s="83"/>
      <c r="S19" s="88"/>
      <c r="T19" s="89"/>
      <c r="U19" s="82"/>
      <c r="V19" s="83"/>
      <c r="W19" s="88"/>
      <c r="X19" s="89"/>
      <c r="Y19" s="82"/>
      <c r="Z19" s="83"/>
      <c r="AA19" s="88"/>
      <c r="AB19" s="89"/>
      <c r="AC19" s="82"/>
      <c r="AD19" s="83"/>
      <c r="AE19" s="88"/>
      <c r="AF19" s="89"/>
      <c r="AG19" s="79">
        <f t="shared" si="2"/>
        <v>0</v>
      </c>
      <c r="AH19" s="29">
        <f t="shared" si="0"/>
        <v>0</v>
      </c>
      <c r="AI19" s="849"/>
      <c r="AJ19" s="1065" t="s">
        <v>279</v>
      </c>
      <c r="AK19" s="1066"/>
      <c r="AL19" s="852"/>
      <c r="AM19" s="852"/>
      <c r="AN19" s="852"/>
    </row>
    <row r="20" spans="1:41" ht="15.75" customHeight="1" thickBot="1">
      <c r="A20" s="849"/>
      <c r="B20" s="855">
        <v>11</v>
      </c>
      <c r="C20" s="84">
        <f>AG20</f>
        <v>5</v>
      </c>
      <c r="D20" s="120">
        <f>AH20</f>
        <v>0</v>
      </c>
      <c r="E20" s="110" t="s">
        <v>280</v>
      </c>
      <c r="F20" s="111" t="s">
        <v>281</v>
      </c>
      <c r="G20" s="84">
        <v>1</v>
      </c>
      <c r="H20" s="85"/>
      <c r="I20" s="82">
        <v>2</v>
      </c>
      <c r="J20" s="83"/>
      <c r="K20" s="88">
        <v>1</v>
      </c>
      <c r="L20" s="89"/>
      <c r="M20" s="82"/>
      <c r="N20" s="83"/>
      <c r="O20" s="88"/>
      <c r="P20" s="89"/>
      <c r="Q20" s="82">
        <v>1</v>
      </c>
      <c r="R20" s="83"/>
      <c r="S20" s="88"/>
      <c r="T20" s="89"/>
      <c r="U20" s="82"/>
      <c r="V20" s="83"/>
      <c r="W20" s="88"/>
      <c r="X20" s="89"/>
      <c r="Y20" s="82"/>
      <c r="Z20" s="83"/>
      <c r="AA20" s="88"/>
      <c r="AB20" s="89"/>
      <c r="AC20" s="82"/>
      <c r="AD20" s="83"/>
      <c r="AE20" s="88"/>
      <c r="AF20" s="89"/>
      <c r="AG20" s="79">
        <f>G20+I20+K20+M20+O20+Q20+S20+U20+W20+Y20+AA20+AC20+AE20</f>
        <v>5</v>
      </c>
      <c r="AH20" s="29">
        <f>H20+J20+L20+N20+P20+R20+T20+V20+X20+Z20+AB20+AD20+AF20</f>
        <v>0</v>
      </c>
      <c r="AI20" s="849"/>
      <c r="AJ20" s="457" t="s">
        <v>78</v>
      </c>
      <c r="AK20" s="436">
        <v>7</v>
      </c>
      <c r="AL20" s="852"/>
      <c r="AM20" s="852"/>
      <c r="AN20" s="852"/>
    </row>
    <row r="21" spans="1:41" ht="15.75" customHeight="1" thickBot="1">
      <c r="A21" s="849"/>
      <c r="B21" s="855">
        <v>12</v>
      </c>
      <c r="C21" s="84">
        <f>AG21</f>
        <v>0</v>
      </c>
      <c r="D21" s="120">
        <f>AH21</f>
        <v>0</v>
      </c>
      <c r="E21" s="110"/>
      <c r="F21" s="112"/>
      <c r="G21" s="84"/>
      <c r="H21" s="85"/>
      <c r="I21" s="82"/>
      <c r="J21" s="83"/>
      <c r="K21" s="88"/>
      <c r="L21" s="89"/>
      <c r="M21" s="82"/>
      <c r="N21" s="83"/>
      <c r="O21" s="88"/>
      <c r="P21" s="89"/>
      <c r="Q21" s="82"/>
      <c r="R21" s="83"/>
      <c r="S21" s="88"/>
      <c r="T21" s="89"/>
      <c r="U21" s="82"/>
      <c r="V21" s="83"/>
      <c r="W21" s="88"/>
      <c r="X21" s="89"/>
      <c r="Y21" s="82"/>
      <c r="Z21" s="83"/>
      <c r="AA21" s="88"/>
      <c r="AB21" s="89"/>
      <c r="AC21" s="82"/>
      <c r="AD21" s="83"/>
      <c r="AE21" s="88"/>
      <c r="AF21" s="89"/>
      <c r="AG21" s="79">
        <f>G21+I21+K21+M21+O21+Q21+S21+U21+W21+Y21+AA21+AC21+AE21</f>
        <v>0</v>
      </c>
      <c r="AH21" s="29">
        <f>H21+J21+L21+N21+P21+R21+T21+V21+X21+Z21+AB21+AD21+AF21</f>
        <v>0</v>
      </c>
      <c r="AI21" s="849"/>
      <c r="AJ21" s="486" t="s">
        <v>277</v>
      </c>
      <c r="AK21" s="477">
        <v>6</v>
      </c>
      <c r="AL21" s="852"/>
      <c r="AM21" s="852"/>
      <c r="AN21" s="852"/>
    </row>
    <row r="22" spans="1:41" ht="15.75" customHeight="1" thickBot="1">
      <c r="A22" s="849"/>
      <c r="B22" s="855">
        <v>13</v>
      </c>
      <c r="C22" s="84">
        <f t="shared" si="1"/>
        <v>0</v>
      </c>
      <c r="D22" s="120">
        <f t="shared" si="1"/>
        <v>0</v>
      </c>
      <c r="E22" s="113"/>
      <c r="F22" s="114"/>
      <c r="G22" s="84"/>
      <c r="H22" s="85"/>
      <c r="I22" s="86"/>
      <c r="J22" s="87"/>
      <c r="K22" s="84"/>
      <c r="L22" s="85"/>
      <c r="M22" s="86"/>
      <c r="N22" s="87"/>
      <c r="O22" s="84"/>
      <c r="P22" s="85"/>
      <c r="Q22" s="86"/>
      <c r="R22" s="87"/>
      <c r="S22" s="84"/>
      <c r="T22" s="85"/>
      <c r="U22" s="86"/>
      <c r="V22" s="87"/>
      <c r="W22" s="84"/>
      <c r="X22" s="85"/>
      <c r="Y22" s="86"/>
      <c r="Z22" s="87"/>
      <c r="AA22" s="84"/>
      <c r="AB22" s="85"/>
      <c r="AC22" s="86"/>
      <c r="AD22" s="87"/>
      <c r="AE22" s="84"/>
      <c r="AF22" s="85"/>
      <c r="AG22" s="79">
        <f t="shared" si="2"/>
        <v>0</v>
      </c>
      <c r="AH22" s="28">
        <f t="shared" si="0"/>
        <v>0</v>
      </c>
      <c r="AI22" s="849"/>
      <c r="AJ22" s="822" t="s">
        <v>278</v>
      </c>
      <c r="AK22" s="859">
        <v>0</v>
      </c>
      <c r="AL22" s="850"/>
      <c r="AM22" s="850"/>
      <c r="AN22" s="850"/>
    </row>
    <row r="23" spans="1:41" ht="15.75" customHeight="1" thickBot="1">
      <c r="A23" s="849"/>
      <c r="B23" s="855">
        <v>14</v>
      </c>
      <c r="C23" s="90">
        <f t="shared" si="1"/>
        <v>0</v>
      </c>
      <c r="D23" s="122">
        <f t="shared" si="1"/>
        <v>0</v>
      </c>
      <c r="E23" s="113"/>
      <c r="F23" s="114"/>
      <c r="G23" s="90"/>
      <c r="H23" s="91"/>
      <c r="I23" s="92"/>
      <c r="J23" s="93"/>
      <c r="K23" s="90"/>
      <c r="L23" s="91"/>
      <c r="M23" s="92"/>
      <c r="N23" s="93"/>
      <c r="O23" s="90"/>
      <c r="P23" s="91"/>
      <c r="Q23" s="92"/>
      <c r="R23" s="93"/>
      <c r="S23" s="90"/>
      <c r="T23" s="91"/>
      <c r="U23" s="92"/>
      <c r="V23" s="93"/>
      <c r="W23" s="90"/>
      <c r="X23" s="91"/>
      <c r="Y23" s="92"/>
      <c r="Z23" s="93"/>
      <c r="AA23" s="90"/>
      <c r="AB23" s="91"/>
      <c r="AC23" s="92"/>
      <c r="AD23" s="93"/>
      <c r="AE23" s="90"/>
      <c r="AF23" s="91"/>
      <c r="AG23" s="79">
        <f t="shared" si="2"/>
        <v>0</v>
      </c>
      <c r="AH23" s="30">
        <f t="shared" si="0"/>
        <v>0</v>
      </c>
      <c r="AI23" s="849"/>
      <c r="AJ23" s="860" t="s">
        <v>81</v>
      </c>
      <c r="AK23" s="861">
        <v>1</v>
      </c>
      <c r="AL23" s="850"/>
      <c r="AM23" s="850"/>
      <c r="AN23" s="850"/>
    </row>
    <row r="24" spans="1:41" ht="15.75" thickBot="1">
      <c r="A24" s="849"/>
      <c r="B24" s="849"/>
      <c r="C24" s="132">
        <f>SUM(C10:C23)</f>
        <v>33</v>
      </c>
      <c r="D24" s="849"/>
      <c r="E24" s="849"/>
      <c r="F24" s="849"/>
      <c r="G24" s="849"/>
      <c r="H24" s="849"/>
      <c r="I24" s="849"/>
      <c r="J24" s="849"/>
      <c r="K24" s="849"/>
      <c r="L24" s="849"/>
      <c r="M24" s="855"/>
      <c r="N24" s="849"/>
      <c r="O24" s="855"/>
      <c r="P24" s="849"/>
      <c r="Q24" s="849"/>
      <c r="R24" s="849"/>
      <c r="S24" s="849"/>
      <c r="T24" s="849"/>
      <c r="U24" s="849"/>
      <c r="V24" s="849"/>
      <c r="W24" s="849"/>
      <c r="X24" s="849"/>
      <c r="Y24" s="849"/>
      <c r="Z24" s="849"/>
      <c r="AA24" s="849"/>
      <c r="AB24" s="849"/>
      <c r="AC24" s="849"/>
      <c r="AD24" s="849"/>
      <c r="AE24" s="849"/>
      <c r="AF24" s="849"/>
      <c r="AG24" s="849"/>
      <c r="AH24" s="849"/>
      <c r="AI24" s="849"/>
      <c r="AJ24" s="457" t="s">
        <v>5</v>
      </c>
      <c r="AK24" s="466">
        <f>C24</f>
        <v>33</v>
      </c>
      <c r="AL24" s="850"/>
      <c r="AM24" s="850"/>
      <c r="AN24" s="850"/>
    </row>
    <row r="25" spans="1:41" ht="15.75" thickBot="1">
      <c r="A25" s="849"/>
      <c r="B25" s="849"/>
      <c r="C25" s="855" t="s">
        <v>5</v>
      </c>
      <c r="D25" s="133">
        <f>AH8</f>
        <v>12</v>
      </c>
      <c r="E25" s="849"/>
      <c r="F25" s="849"/>
      <c r="G25" s="32"/>
      <c r="H25" s="849" t="s">
        <v>20</v>
      </c>
      <c r="I25" s="849"/>
      <c r="J25" s="849"/>
      <c r="K25" s="858"/>
      <c r="L25" s="850"/>
      <c r="M25" s="850"/>
      <c r="N25" s="850"/>
      <c r="O25" s="850"/>
      <c r="P25" s="849"/>
      <c r="Q25" s="849"/>
      <c r="R25" s="849"/>
      <c r="S25" s="849"/>
      <c r="T25" s="849"/>
      <c r="U25" s="849"/>
      <c r="V25" s="849"/>
      <c r="W25" s="849"/>
      <c r="X25" s="849"/>
      <c r="Y25" s="849"/>
      <c r="Z25" s="849"/>
      <c r="AA25" s="849"/>
      <c r="AB25" s="849"/>
      <c r="AC25" s="849"/>
      <c r="AD25" s="849"/>
      <c r="AE25" s="849"/>
      <c r="AF25" s="849"/>
      <c r="AG25" s="849"/>
      <c r="AH25" s="849"/>
      <c r="AI25" s="849"/>
      <c r="AJ25" s="457" t="s">
        <v>6</v>
      </c>
      <c r="AK25" s="466">
        <f>D25</f>
        <v>12</v>
      </c>
      <c r="AL25" s="850"/>
      <c r="AM25" s="850"/>
      <c r="AN25" s="850"/>
      <c r="AO25" s="60"/>
    </row>
    <row r="26" spans="1:41" ht="15.75" thickBot="1">
      <c r="A26" s="849"/>
      <c r="B26" s="849"/>
      <c r="C26" s="849"/>
      <c r="D26" s="855" t="s">
        <v>6</v>
      </c>
      <c r="E26" s="849"/>
      <c r="F26" s="849"/>
      <c r="G26" s="849"/>
      <c r="H26" s="849"/>
      <c r="I26" s="849"/>
      <c r="J26" s="849"/>
      <c r="K26" s="850"/>
      <c r="L26" s="850"/>
      <c r="M26" s="850"/>
      <c r="N26" s="850"/>
      <c r="O26" s="850"/>
      <c r="P26" s="849"/>
      <c r="Q26" s="849"/>
      <c r="R26" s="849"/>
      <c r="S26" s="849"/>
      <c r="T26" s="849"/>
      <c r="U26" s="849"/>
      <c r="V26" s="849"/>
      <c r="W26" s="849"/>
      <c r="X26" s="849"/>
      <c r="Y26" s="849"/>
      <c r="Z26" s="849"/>
      <c r="AA26" s="849"/>
      <c r="AB26" s="849"/>
      <c r="AC26" s="849"/>
      <c r="AD26" s="849"/>
      <c r="AE26" s="849"/>
      <c r="AF26" s="849"/>
      <c r="AG26" s="849"/>
      <c r="AH26" s="849"/>
      <c r="AI26" s="849"/>
      <c r="AJ26" s="850"/>
      <c r="AK26" s="850"/>
      <c r="AL26" s="850"/>
      <c r="AM26" s="850"/>
      <c r="AN26" s="850"/>
    </row>
    <row r="27" spans="1:41" ht="19.5" thickBot="1">
      <c r="A27" s="849"/>
      <c r="B27" s="849"/>
      <c r="C27" s="849"/>
      <c r="D27" s="849"/>
      <c r="E27" s="849"/>
      <c r="F27" s="849"/>
      <c r="G27" s="33"/>
      <c r="H27" s="849" t="s">
        <v>21</v>
      </c>
      <c r="I27" s="849"/>
      <c r="J27" s="849"/>
      <c r="K27" s="1058"/>
      <c r="L27" s="1058"/>
      <c r="M27" s="1058"/>
      <c r="N27" s="1058"/>
      <c r="O27" s="1058"/>
      <c r="P27" s="849"/>
      <c r="Q27" s="849"/>
      <c r="R27" s="849"/>
      <c r="S27" s="849"/>
      <c r="T27" s="849"/>
      <c r="U27" s="849"/>
      <c r="V27" s="849"/>
      <c r="W27" s="849"/>
      <c r="X27" s="849"/>
      <c r="Y27" s="856" t="s">
        <v>333</v>
      </c>
      <c r="Z27" s="849"/>
      <c r="AA27" s="849"/>
      <c r="AB27" s="849"/>
      <c r="AC27" s="849"/>
      <c r="AD27" s="849"/>
      <c r="AE27" s="849"/>
      <c r="AF27" s="849"/>
      <c r="AG27" s="849"/>
      <c r="AH27" s="849"/>
      <c r="AI27" s="849"/>
      <c r="AJ27" s="850"/>
      <c r="AK27" s="850"/>
      <c r="AL27" s="850"/>
      <c r="AM27" s="850"/>
      <c r="AN27" s="850"/>
    </row>
    <row r="28" spans="1:41" ht="21">
      <c r="A28" s="849"/>
      <c r="B28" s="849"/>
      <c r="C28" s="849"/>
      <c r="D28" s="849"/>
      <c r="E28" s="849"/>
      <c r="F28" s="849"/>
      <c r="G28" s="849"/>
      <c r="H28" s="849"/>
      <c r="I28" s="849"/>
      <c r="J28" s="849"/>
      <c r="K28" s="1058"/>
      <c r="L28" s="1058"/>
      <c r="M28" s="1058"/>
      <c r="N28" s="1058"/>
      <c r="O28" s="1058"/>
      <c r="P28" s="849"/>
      <c r="Q28" s="849"/>
      <c r="R28" s="849"/>
      <c r="S28" s="849"/>
      <c r="T28" s="849"/>
      <c r="U28" s="849"/>
      <c r="V28" s="849"/>
      <c r="W28" s="849"/>
      <c r="X28" s="849"/>
      <c r="Y28" s="857" t="s">
        <v>334</v>
      </c>
      <c r="Z28" s="849"/>
      <c r="AA28" s="849"/>
      <c r="AB28" s="849"/>
      <c r="AC28" s="849"/>
      <c r="AD28" s="849"/>
      <c r="AE28" s="849"/>
      <c r="AF28" s="849"/>
      <c r="AG28" s="849"/>
      <c r="AH28" s="849"/>
      <c r="AI28" s="849"/>
      <c r="AJ28" s="850"/>
      <c r="AK28" s="850"/>
      <c r="AL28" s="850"/>
      <c r="AM28" s="850"/>
      <c r="AN28" s="850"/>
    </row>
    <row r="29" spans="1:41">
      <c r="A29" s="849"/>
      <c r="B29" s="849"/>
      <c r="C29" s="849"/>
      <c r="D29" s="849"/>
      <c r="E29" s="849"/>
      <c r="F29" s="849"/>
      <c r="G29" s="850"/>
      <c r="H29" s="850"/>
      <c r="I29" s="849"/>
      <c r="J29" s="849"/>
      <c r="K29" s="1058"/>
      <c r="L29" s="1058"/>
      <c r="M29" s="1058"/>
      <c r="N29" s="1058"/>
      <c r="O29" s="1058"/>
      <c r="P29" s="849"/>
      <c r="Q29" s="849"/>
      <c r="R29" s="849"/>
      <c r="S29" s="850"/>
      <c r="T29" s="850"/>
      <c r="U29" s="849"/>
      <c r="V29" s="849"/>
      <c r="W29" s="849"/>
      <c r="X29" s="849"/>
      <c r="Y29" s="849"/>
      <c r="Z29" s="849"/>
      <c r="AA29" s="849"/>
      <c r="AB29" s="849"/>
      <c r="AC29" s="849"/>
      <c r="AD29" s="849"/>
      <c r="AE29" s="849"/>
      <c r="AF29" s="849"/>
      <c r="AG29" s="849"/>
      <c r="AH29" s="849"/>
      <c r="AI29" s="849"/>
      <c r="AJ29" s="850"/>
      <c r="AK29" s="850"/>
      <c r="AL29" s="850"/>
      <c r="AM29" s="850"/>
      <c r="AN29" s="850"/>
    </row>
    <row r="30" spans="1:41">
      <c r="A30" s="849"/>
      <c r="B30" s="849"/>
      <c r="C30" s="849"/>
      <c r="D30" s="849"/>
      <c r="E30" s="849"/>
      <c r="F30" s="849"/>
      <c r="G30" s="849"/>
      <c r="H30" s="849"/>
      <c r="I30" s="849"/>
      <c r="J30" s="849"/>
      <c r="K30" s="1067"/>
      <c r="L30" s="1067"/>
      <c r="M30" s="1067"/>
      <c r="N30" s="1067"/>
      <c r="O30" s="1067"/>
      <c r="P30" s="849"/>
      <c r="Q30" s="849"/>
      <c r="R30" s="849"/>
      <c r="S30" s="849"/>
      <c r="T30" s="849"/>
      <c r="U30" s="849"/>
      <c r="V30" s="849"/>
      <c r="W30" s="849"/>
      <c r="X30" s="849"/>
      <c r="Y30" s="849"/>
      <c r="Z30" s="849"/>
      <c r="AA30" s="849"/>
      <c r="AB30" s="849"/>
      <c r="AC30" s="849"/>
      <c r="AD30" s="849"/>
      <c r="AE30" s="849"/>
      <c r="AF30" s="849"/>
      <c r="AG30" s="849"/>
      <c r="AH30" s="849"/>
      <c r="AI30" s="849"/>
      <c r="AJ30" s="850"/>
      <c r="AK30" s="850"/>
      <c r="AL30" s="850"/>
      <c r="AM30" s="850"/>
      <c r="AN30" s="850"/>
    </row>
    <row r="31" spans="1:41">
      <c r="A31" s="849"/>
      <c r="B31" s="849"/>
      <c r="C31" s="849"/>
      <c r="D31" s="849"/>
      <c r="E31" s="849"/>
      <c r="F31" s="849"/>
      <c r="G31" s="849"/>
      <c r="H31" s="849"/>
      <c r="I31" s="849"/>
      <c r="J31" s="849"/>
      <c r="K31" s="1058"/>
      <c r="L31" s="1058"/>
      <c r="M31" s="1058"/>
      <c r="N31" s="1058"/>
      <c r="O31" s="1058"/>
      <c r="P31" s="849"/>
      <c r="Q31" s="849"/>
      <c r="R31" s="849"/>
      <c r="S31" s="849"/>
      <c r="T31" s="849"/>
      <c r="U31" s="849"/>
      <c r="V31" s="849"/>
      <c r="W31" s="849"/>
      <c r="X31" s="849"/>
      <c r="Y31" s="849"/>
      <c r="Z31" s="849"/>
      <c r="AA31" s="849"/>
      <c r="AB31" s="849"/>
      <c r="AC31" s="849"/>
      <c r="AD31" s="849"/>
      <c r="AE31" s="849"/>
      <c r="AF31" s="849"/>
      <c r="AG31" s="849"/>
      <c r="AH31" s="849"/>
      <c r="AI31" s="849"/>
      <c r="AJ31" s="850"/>
      <c r="AK31" s="850"/>
      <c r="AL31" s="850"/>
      <c r="AM31" s="850"/>
      <c r="AN31" s="850"/>
    </row>
    <row r="32" spans="1:41">
      <c r="A32" s="849"/>
      <c r="B32" s="849"/>
      <c r="C32" s="849"/>
      <c r="D32" s="849"/>
      <c r="E32" s="849"/>
      <c r="F32" s="849"/>
      <c r="G32" s="849"/>
      <c r="H32" s="849"/>
      <c r="I32" s="849"/>
      <c r="J32" s="849"/>
      <c r="K32" s="849"/>
      <c r="L32" s="849"/>
      <c r="M32" s="849"/>
      <c r="N32" s="849"/>
      <c r="O32" s="849"/>
      <c r="P32" s="849"/>
      <c r="Q32" s="849"/>
      <c r="R32" s="849"/>
      <c r="S32" s="849"/>
      <c r="T32" s="849"/>
      <c r="U32" s="849"/>
      <c r="V32" s="849"/>
      <c r="W32" s="849"/>
      <c r="X32" s="849"/>
      <c r="Y32" s="849"/>
      <c r="Z32" s="849"/>
      <c r="AA32" s="849"/>
      <c r="AB32" s="849"/>
      <c r="AC32" s="849"/>
      <c r="AD32" s="849"/>
      <c r="AE32" s="849"/>
      <c r="AF32" s="849"/>
      <c r="AG32" s="849"/>
      <c r="AH32" s="849"/>
      <c r="AI32" s="849"/>
      <c r="AJ32" s="850"/>
      <c r="AK32" s="850"/>
      <c r="AL32" s="850"/>
      <c r="AM32" s="850"/>
      <c r="AN32" s="850"/>
    </row>
    <row r="33" spans="36:37">
      <c r="AJ33" s="850"/>
      <c r="AK33" s="850"/>
    </row>
    <row r="34" spans="36:37">
      <c r="AJ34" s="850"/>
      <c r="AK34" s="850"/>
    </row>
  </sheetData>
  <sortState ref="E10:F19">
    <sortCondition ref="E10:E19"/>
  </sortState>
  <mergeCells count="39">
    <mergeCell ref="AJ11:AK11"/>
    <mergeCell ref="AJ19:AK19"/>
    <mergeCell ref="K28:O28"/>
    <mergeCell ref="K29:O29"/>
    <mergeCell ref="K30:O30"/>
    <mergeCell ref="K31:O31"/>
    <mergeCell ref="K27:O27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X4:X7"/>
    <mergeCell ref="Y4:Y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C7:D7"/>
    <mergeCell ref="Q4:Q7"/>
    <mergeCell ref="R4:R7"/>
    <mergeCell ref="S4:S7"/>
    <mergeCell ref="N4:N7"/>
  </mergeCells>
  <conditionalFormatting sqref="G10:AF23 C10:C23">
    <cfRule type="cellIs" dxfId="15" priority="6" operator="greaterThan">
      <formula>0</formula>
    </cfRule>
    <cfRule type="cellIs" dxfId="14" priority="7" operator="greaterThan">
      <formula>1</formula>
    </cfRule>
    <cfRule type="cellIs" dxfId="13" priority="8" operator="greaterThan">
      <formula>0</formula>
    </cfRule>
  </conditionalFormatting>
  <conditionalFormatting sqref="AR10:AR12 AK16:AK17">
    <cfRule type="cellIs" dxfId="12" priority="4" operator="greaterThan">
      <formula>0</formula>
    </cfRule>
    <cfRule type="cellIs" dxfId="11" priority="5" operator="greaterThan">
      <formula>0</formula>
    </cfRule>
  </conditionalFormatting>
  <hyperlinks>
    <hyperlink ref="AR10" location="'risultati fase invernale'!A1" display="'risultati fase invernale'!A1"/>
    <hyperlink ref="AR11" location="'Classifica Marcatori'!A1" display="'Classifica Marcatori'!A1"/>
    <hyperlink ref="AR12" location="CLASSIFICHE!A1" display="CLASSIFICHE!A1"/>
    <hyperlink ref="AR6" r:id="rId1"/>
    <hyperlink ref="AR8" r:id="rId2"/>
  </hyperlinks>
  <pageMargins left="0" right="0" top="0" bottom="0" header="0.31496062992125984" footer="0.15748031496062992"/>
  <pageSetup paperSize="9" orientation="landscape" horizontalDpi="0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C1:AB63"/>
  <sheetViews>
    <sheetView showGridLines="0" workbookViewId="0">
      <selection activeCell="K30" sqref="K30"/>
    </sheetView>
  </sheetViews>
  <sheetFormatPr defaultRowHeight="15"/>
  <cols>
    <col min="1" max="1" width="0.5703125" customWidth="1"/>
    <col min="2" max="2" width="0.140625" customWidth="1"/>
    <col min="3" max="3" width="3.140625" style="6" customWidth="1"/>
    <col min="4" max="4" width="1.140625" customWidth="1"/>
    <col min="5" max="5" width="9.42578125" customWidth="1"/>
    <col min="6" max="6" width="10.7109375" bestFit="1" customWidth="1"/>
    <col min="7" max="7" width="17.42578125" customWidth="1"/>
    <col min="8" max="8" width="26.85546875" customWidth="1"/>
    <col min="9" max="9" width="11.140625" customWidth="1"/>
    <col min="10" max="11" width="5.42578125" customWidth="1"/>
    <col min="12" max="12" width="2.140625" customWidth="1"/>
    <col min="14" max="14" width="9.140625" style="60"/>
    <col min="16" max="23" width="3.42578125" customWidth="1"/>
    <col min="24" max="27" width="4.140625" customWidth="1"/>
  </cols>
  <sheetData>
    <row r="1" spans="3:28" ht="39" customHeight="1" thickBot="1">
      <c r="D1" s="1069" t="s">
        <v>343</v>
      </c>
      <c r="E1" s="1070"/>
      <c r="F1" s="1070"/>
      <c r="G1" s="1070"/>
      <c r="H1" s="1070"/>
      <c r="I1" s="1070"/>
      <c r="J1" s="1070"/>
      <c r="K1" s="1070"/>
      <c r="L1" s="1071"/>
      <c r="AB1" t="s">
        <v>325</v>
      </c>
    </row>
    <row r="2" spans="3:28" ht="15" customHeight="1" thickBot="1">
      <c r="E2" s="263" t="s">
        <v>67</v>
      </c>
      <c r="F2" s="264" t="s">
        <v>3</v>
      </c>
      <c r="G2" s="265" t="s">
        <v>0</v>
      </c>
      <c r="H2" s="264" t="s">
        <v>1</v>
      </c>
      <c r="I2" s="265" t="s">
        <v>2</v>
      </c>
      <c r="J2" s="264" t="s">
        <v>5</v>
      </c>
      <c r="K2" s="266" t="s">
        <v>6</v>
      </c>
      <c r="AB2" s="669" t="s">
        <v>265</v>
      </c>
    </row>
    <row r="3" spans="3:28" ht="16.5" customHeight="1">
      <c r="C3" s="212">
        <v>1</v>
      </c>
      <c r="E3" s="609" t="s">
        <v>143</v>
      </c>
      <c r="F3" s="270">
        <v>41539</v>
      </c>
      <c r="G3" s="349" t="s">
        <v>134</v>
      </c>
      <c r="H3" s="362" t="s">
        <v>144</v>
      </c>
      <c r="I3" s="350" t="s">
        <v>165</v>
      </c>
      <c r="J3" s="602">
        <v>4</v>
      </c>
      <c r="K3" s="337">
        <v>0</v>
      </c>
      <c r="AB3" s="670" t="s">
        <v>266</v>
      </c>
    </row>
    <row r="4" spans="3:28" ht="16.5" customHeight="1">
      <c r="C4" s="6">
        <v>2</v>
      </c>
      <c r="E4" s="610" t="s">
        <v>143</v>
      </c>
      <c r="F4" s="220">
        <v>41546</v>
      </c>
      <c r="G4" s="346" t="s">
        <v>134</v>
      </c>
      <c r="H4" s="410" t="s">
        <v>141</v>
      </c>
      <c r="I4" s="233" t="s">
        <v>68</v>
      </c>
      <c r="J4" s="602">
        <v>0</v>
      </c>
      <c r="K4" s="337">
        <v>7</v>
      </c>
      <c r="AB4" s="671" t="s">
        <v>267</v>
      </c>
    </row>
    <row r="5" spans="3:28" ht="16.5" customHeight="1" thickBot="1">
      <c r="C5" s="212">
        <v>3</v>
      </c>
      <c r="E5" s="611" t="s">
        <v>143</v>
      </c>
      <c r="F5" s="355">
        <v>41553</v>
      </c>
      <c r="G5" s="356" t="s">
        <v>134</v>
      </c>
      <c r="H5" s="363" t="s">
        <v>161</v>
      </c>
      <c r="I5" s="357" t="s">
        <v>68</v>
      </c>
      <c r="J5" s="603">
        <v>0</v>
      </c>
      <c r="K5" s="604">
        <v>10</v>
      </c>
      <c r="AB5" s="672" t="s">
        <v>268</v>
      </c>
    </row>
    <row r="6" spans="3:28" ht="16.5" customHeight="1">
      <c r="C6" s="6">
        <v>4</v>
      </c>
      <c r="E6" s="612" t="s">
        <v>143</v>
      </c>
      <c r="F6" s="270">
        <v>41560</v>
      </c>
      <c r="G6" s="359" t="s">
        <v>93</v>
      </c>
      <c r="H6" s="364" t="s">
        <v>162</v>
      </c>
      <c r="I6" s="350" t="s">
        <v>165</v>
      </c>
      <c r="J6" s="364">
        <v>3</v>
      </c>
      <c r="K6" s="335">
        <v>0</v>
      </c>
      <c r="AB6" s="673" t="s">
        <v>269</v>
      </c>
    </row>
    <row r="7" spans="3:28" ht="16.5" customHeight="1" thickBot="1">
      <c r="C7" s="212">
        <v>5</v>
      </c>
      <c r="E7" s="613"/>
      <c r="F7" s="352">
        <v>41560</v>
      </c>
      <c r="G7" s="360" t="s">
        <v>134</v>
      </c>
      <c r="H7" s="365" t="s">
        <v>166</v>
      </c>
      <c r="I7" s="361" t="s">
        <v>165</v>
      </c>
      <c r="J7" s="605">
        <v>1</v>
      </c>
      <c r="K7" s="339">
        <v>4</v>
      </c>
      <c r="AB7" s="674" t="s">
        <v>270</v>
      </c>
    </row>
    <row r="8" spans="3:28" ht="16.5" customHeight="1">
      <c r="C8" s="6">
        <v>6</v>
      </c>
      <c r="E8" s="608" t="s">
        <v>249</v>
      </c>
      <c r="F8" s="270">
        <v>41561</v>
      </c>
      <c r="G8" s="405" t="s">
        <v>250</v>
      </c>
      <c r="H8" s="406" t="s">
        <v>194</v>
      </c>
      <c r="I8" s="350" t="s">
        <v>165</v>
      </c>
      <c r="J8" s="364">
        <v>5</v>
      </c>
      <c r="K8" s="335">
        <v>3</v>
      </c>
      <c r="AB8" s="675" t="s">
        <v>276</v>
      </c>
    </row>
    <row r="9" spans="3:28" ht="16.5" customHeight="1" thickBot="1">
      <c r="C9" s="212">
        <v>7</v>
      </c>
      <c r="E9" s="616"/>
      <c r="F9" s="422">
        <v>41561</v>
      </c>
      <c r="G9" s="423" t="s">
        <v>132</v>
      </c>
      <c r="H9" s="424" t="s">
        <v>194</v>
      </c>
      <c r="I9" s="357" t="s">
        <v>68</v>
      </c>
      <c r="J9" s="603">
        <v>1</v>
      </c>
      <c r="K9" s="604">
        <v>16</v>
      </c>
      <c r="AB9" s="676" t="s">
        <v>275</v>
      </c>
    </row>
    <row r="10" spans="3:28" ht="16.5" customHeight="1">
      <c r="C10" s="6">
        <v>8</v>
      </c>
      <c r="E10" s="608"/>
      <c r="F10" s="270">
        <v>41561</v>
      </c>
      <c r="G10" s="425" t="s">
        <v>120</v>
      </c>
      <c r="H10" s="406" t="s">
        <v>194</v>
      </c>
      <c r="I10" s="350" t="s">
        <v>165</v>
      </c>
      <c r="J10" s="364">
        <v>3</v>
      </c>
      <c r="K10" s="335">
        <v>4</v>
      </c>
    </row>
    <row r="11" spans="3:28" ht="16.5" customHeight="1">
      <c r="C11" s="212">
        <v>9</v>
      </c>
      <c r="E11" s="617"/>
      <c r="F11" s="358">
        <v>41561</v>
      </c>
      <c r="G11" s="403" t="s">
        <v>120</v>
      </c>
      <c r="H11" s="404" t="s">
        <v>229</v>
      </c>
      <c r="I11" s="234" t="s">
        <v>165</v>
      </c>
      <c r="J11" s="602">
        <v>2</v>
      </c>
      <c r="K11" s="337">
        <v>1</v>
      </c>
      <c r="P11" s="216"/>
      <c r="Q11" s="216"/>
      <c r="R11" s="216"/>
      <c r="S11" s="216"/>
      <c r="T11" s="217"/>
      <c r="U11" s="217"/>
      <c r="V11" s="217"/>
      <c r="W11" s="217"/>
      <c r="X11" s="108"/>
      <c r="Y11" s="108"/>
      <c r="Z11" s="108"/>
      <c r="AA11" s="108"/>
    </row>
    <row r="12" spans="3:28" ht="16.5" customHeight="1" thickBot="1">
      <c r="C12" s="6">
        <v>10</v>
      </c>
      <c r="E12" s="618"/>
      <c r="F12" s="407">
        <v>41561</v>
      </c>
      <c r="G12" s="408" t="s">
        <v>120</v>
      </c>
      <c r="H12" s="409" t="s">
        <v>248</v>
      </c>
      <c r="I12" s="361" t="s">
        <v>165</v>
      </c>
      <c r="J12" s="605">
        <v>13</v>
      </c>
      <c r="K12" s="339">
        <v>3</v>
      </c>
      <c r="P12" s="216"/>
      <c r="Q12" s="216"/>
      <c r="R12" s="217"/>
      <c r="S12" s="217"/>
      <c r="T12" s="217"/>
      <c r="U12" s="217"/>
      <c r="V12" s="217"/>
      <c r="W12" s="217"/>
      <c r="X12" s="217"/>
      <c r="Y12" s="217"/>
      <c r="Z12" s="217"/>
      <c r="AA12" s="217"/>
    </row>
    <row r="13" spans="3:28" ht="16.5" customHeight="1">
      <c r="C13" s="212">
        <v>11</v>
      </c>
      <c r="E13" s="614" t="s">
        <v>256</v>
      </c>
      <c r="F13" s="358">
        <v>41566</v>
      </c>
      <c r="G13" s="359" t="s">
        <v>93</v>
      </c>
      <c r="H13" s="410" t="s">
        <v>141</v>
      </c>
      <c r="I13" s="357" t="s">
        <v>68</v>
      </c>
      <c r="J13" s="606">
        <v>1</v>
      </c>
      <c r="K13" s="607">
        <v>2</v>
      </c>
    </row>
    <row r="14" spans="3:28" ht="16.5" customHeight="1">
      <c r="C14" s="6">
        <v>12</v>
      </c>
      <c r="E14" s="615"/>
      <c r="F14" s="220">
        <v>41566</v>
      </c>
      <c r="G14" s="458" t="s">
        <v>260</v>
      </c>
      <c r="H14" s="424" t="s">
        <v>194</v>
      </c>
      <c r="I14" s="234" t="s">
        <v>165</v>
      </c>
      <c r="J14" s="602">
        <v>8</v>
      </c>
      <c r="K14" s="337">
        <v>4</v>
      </c>
    </row>
    <row r="15" spans="3:28" ht="16.5" customHeight="1">
      <c r="C15" s="212">
        <v>13</v>
      </c>
      <c r="E15" s="615"/>
      <c r="F15" s="220">
        <v>41566</v>
      </c>
      <c r="G15" s="458" t="s">
        <v>260</v>
      </c>
      <c r="H15" s="404" t="s">
        <v>229</v>
      </c>
      <c r="I15" s="234" t="s">
        <v>165</v>
      </c>
      <c r="J15" s="602">
        <v>8</v>
      </c>
      <c r="K15" s="337">
        <v>0</v>
      </c>
    </row>
    <row r="16" spans="3:28" ht="16.5" customHeight="1" thickBot="1">
      <c r="C16" s="6">
        <v>14</v>
      </c>
      <c r="E16" s="611" t="s">
        <v>143</v>
      </c>
      <c r="F16" s="355">
        <v>41567</v>
      </c>
      <c r="G16" s="356" t="s">
        <v>134</v>
      </c>
      <c r="H16" s="520" t="s">
        <v>201</v>
      </c>
      <c r="I16" s="357" t="s">
        <v>68</v>
      </c>
      <c r="J16" s="603">
        <v>2</v>
      </c>
      <c r="K16" s="604">
        <v>3</v>
      </c>
    </row>
    <row r="17" spans="3:11" ht="16.5" customHeight="1">
      <c r="C17" s="212">
        <v>15</v>
      </c>
      <c r="E17" s="608" t="s">
        <v>249</v>
      </c>
      <c r="F17" s="270">
        <v>41568</v>
      </c>
      <c r="G17" s="521" t="s">
        <v>260</v>
      </c>
      <c r="H17" s="522" t="s">
        <v>194</v>
      </c>
      <c r="I17" s="523" t="s">
        <v>68</v>
      </c>
      <c r="J17" s="364">
        <v>2</v>
      </c>
      <c r="K17" s="335">
        <v>0</v>
      </c>
    </row>
    <row r="18" spans="3:11" ht="16.5" customHeight="1" thickBot="1">
      <c r="C18" s="6">
        <v>16</v>
      </c>
      <c r="E18" s="619"/>
      <c r="F18" s="352">
        <v>41568</v>
      </c>
      <c r="G18" s="524" t="s">
        <v>260</v>
      </c>
      <c r="H18" s="525" t="s">
        <v>229</v>
      </c>
      <c r="I18" s="354" t="s">
        <v>68</v>
      </c>
      <c r="J18" s="605">
        <v>4</v>
      </c>
      <c r="K18" s="339">
        <v>0</v>
      </c>
    </row>
    <row r="19" spans="3:11" ht="16.5" customHeight="1">
      <c r="C19" s="212">
        <v>17</v>
      </c>
      <c r="E19" s="611" t="s">
        <v>143</v>
      </c>
      <c r="F19" s="358">
        <v>41574</v>
      </c>
      <c r="G19" s="359" t="s">
        <v>93</v>
      </c>
      <c r="H19" s="644" t="s">
        <v>200</v>
      </c>
      <c r="I19" s="234" t="s">
        <v>165</v>
      </c>
      <c r="J19" s="606">
        <v>2</v>
      </c>
      <c r="K19" s="607">
        <v>1</v>
      </c>
    </row>
    <row r="20" spans="3:11" ht="16.5" customHeight="1" thickBot="1">
      <c r="C20" s="6">
        <v>18</v>
      </c>
      <c r="E20" s="611"/>
      <c r="F20" s="220">
        <v>41574</v>
      </c>
      <c r="G20" s="356" t="s">
        <v>134</v>
      </c>
      <c r="H20" s="677" t="s">
        <v>185</v>
      </c>
      <c r="I20" s="234" t="s">
        <v>165</v>
      </c>
      <c r="J20" s="602">
        <v>0</v>
      </c>
      <c r="K20" s="337">
        <v>8</v>
      </c>
    </row>
    <row r="21" spans="3:11" ht="16.5" customHeight="1">
      <c r="C21" s="212">
        <v>19</v>
      </c>
      <c r="E21" s="608" t="s">
        <v>249</v>
      </c>
      <c r="F21" s="220">
        <v>41575</v>
      </c>
      <c r="G21" s="458" t="s">
        <v>260</v>
      </c>
      <c r="H21" s="424" t="s">
        <v>194</v>
      </c>
      <c r="I21" s="234" t="s">
        <v>165</v>
      </c>
      <c r="J21" s="602">
        <v>6</v>
      </c>
      <c r="K21" s="337">
        <v>3</v>
      </c>
    </row>
    <row r="22" spans="3:11" ht="16.5" customHeight="1" thickBot="1">
      <c r="C22" s="6">
        <v>20</v>
      </c>
      <c r="E22" s="619"/>
      <c r="F22" s="220">
        <v>41575</v>
      </c>
      <c r="G22" s="458" t="s">
        <v>260</v>
      </c>
      <c r="H22" s="404" t="s">
        <v>229</v>
      </c>
      <c r="I22" s="234" t="s">
        <v>165</v>
      </c>
      <c r="J22" s="602">
        <v>2</v>
      </c>
      <c r="K22" s="337">
        <v>1</v>
      </c>
    </row>
    <row r="23" spans="3:11" ht="16.5" customHeight="1">
      <c r="C23" s="212">
        <v>21</v>
      </c>
      <c r="E23" s="795" t="s">
        <v>326</v>
      </c>
      <c r="F23" s="220">
        <v>41576</v>
      </c>
      <c r="G23" s="405" t="s">
        <v>250</v>
      </c>
      <c r="H23" s="404" t="s">
        <v>229</v>
      </c>
      <c r="I23" s="797" t="s">
        <v>68</v>
      </c>
      <c r="J23" s="602">
        <v>4</v>
      </c>
      <c r="K23" s="337">
        <v>1</v>
      </c>
    </row>
    <row r="24" spans="3:11" ht="16.5" customHeight="1" thickBot="1">
      <c r="C24" s="6">
        <v>22</v>
      </c>
      <c r="E24" s="795"/>
      <c r="F24" s="220">
        <v>41576</v>
      </c>
      <c r="G24" s="423" t="s">
        <v>132</v>
      </c>
      <c r="H24" s="404" t="s">
        <v>229</v>
      </c>
      <c r="I24" s="798" t="s">
        <v>165</v>
      </c>
      <c r="J24" s="602">
        <v>2</v>
      </c>
      <c r="K24" s="337">
        <v>12</v>
      </c>
    </row>
    <row r="25" spans="3:11" ht="16.5" customHeight="1">
      <c r="C25" s="212">
        <v>23</v>
      </c>
      <c r="E25" s="614" t="s">
        <v>256</v>
      </c>
      <c r="F25" s="220">
        <v>41580</v>
      </c>
      <c r="G25" s="359" t="s">
        <v>93</v>
      </c>
      <c r="H25" s="794" t="s">
        <v>196</v>
      </c>
      <c r="I25" s="797" t="s">
        <v>68</v>
      </c>
      <c r="J25" s="602">
        <v>1</v>
      </c>
      <c r="K25" s="337">
        <v>1</v>
      </c>
    </row>
    <row r="26" spans="3:11" ht="16.5" customHeight="1">
      <c r="C26" s="6">
        <v>24</v>
      </c>
      <c r="E26" s="611" t="s">
        <v>143</v>
      </c>
      <c r="F26" s="220">
        <v>41581</v>
      </c>
      <c r="G26" s="356" t="s">
        <v>134</v>
      </c>
      <c r="H26" s="644" t="s">
        <v>200</v>
      </c>
      <c r="I26" s="796" t="s">
        <v>68</v>
      </c>
      <c r="J26" s="602">
        <v>0</v>
      </c>
      <c r="K26" s="337">
        <v>4</v>
      </c>
    </row>
    <row r="27" spans="3:11" ht="16.5" customHeight="1" thickBot="1">
      <c r="C27" s="212">
        <v>25</v>
      </c>
      <c r="E27" s="795" t="s">
        <v>326</v>
      </c>
      <c r="F27" s="220">
        <v>41583</v>
      </c>
      <c r="G27" s="458" t="s">
        <v>260</v>
      </c>
      <c r="H27" s="424" t="s">
        <v>194</v>
      </c>
      <c r="I27" s="796" t="s">
        <v>68</v>
      </c>
      <c r="J27" s="602">
        <v>3</v>
      </c>
      <c r="K27" s="337">
        <v>4</v>
      </c>
    </row>
    <row r="28" spans="3:11" ht="16.5" customHeight="1" thickBot="1">
      <c r="C28" s="6">
        <v>26</v>
      </c>
      <c r="E28" s="866" t="s">
        <v>369</v>
      </c>
      <c r="F28" s="220">
        <v>41585</v>
      </c>
      <c r="G28" s="405" t="s">
        <v>250</v>
      </c>
      <c r="H28" s="404" t="s">
        <v>229</v>
      </c>
      <c r="I28" s="798" t="s">
        <v>165</v>
      </c>
      <c r="J28" s="602">
        <v>2</v>
      </c>
      <c r="K28" s="337">
        <v>3</v>
      </c>
    </row>
    <row r="29" spans="3:11" ht="16.5" customHeight="1">
      <c r="C29" s="212">
        <v>27</v>
      </c>
      <c r="E29" s="614" t="s">
        <v>256</v>
      </c>
      <c r="F29" s="220">
        <v>41587</v>
      </c>
      <c r="G29" s="359" t="s">
        <v>93</v>
      </c>
      <c r="H29" s="863" t="s">
        <v>302</v>
      </c>
      <c r="I29" s="798" t="s">
        <v>165</v>
      </c>
      <c r="J29" s="602">
        <v>1</v>
      </c>
      <c r="K29" s="337">
        <v>1</v>
      </c>
    </row>
    <row r="30" spans="3:11" ht="16.5" customHeight="1">
      <c r="C30" s="6">
        <v>28</v>
      </c>
      <c r="E30" s="615" t="s">
        <v>256</v>
      </c>
      <c r="F30" s="220">
        <v>41587</v>
      </c>
      <c r="G30" s="423" t="s">
        <v>132</v>
      </c>
      <c r="H30" s="864" t="s">
        <v>300</v>
      </c>
      <c r="I30" s="796" t="s">
        <v>68</v>
      </c>
      <c r="J30" s="602">
        <v>2</v>
      </c>
      <c r="K30" s="337">
        <v>12</v>
      </c>
    </row>
    <row r="31" spans="3:11" ht="16.5" customHeight="1">
      <c r="C31" s="212">
        <v>29</v>
      </c>
      <c r="E31" s="272"/>
      <c r="F31" s="220"/>
      <c r="G31" s="316"/>
      <c r="H31" s="367"/>
      <c r="I31" s="234"/>
      <c r="J31" s="602"/>
      <c r="K31" s="337"/>
    </row>
    <row r="32" spans="3:11" ht="16.5" customHeight="1">
      <c r="C32" s="6">
        <v>30</v>
      </c>
      <c r="E32" s="272"/>
      <c r="F32" s="220"/>
      <c r="G32" s="316"/>
      <c r="H32" s="348"/>
      <c r="I32" s="234"/>
      <c r="J32" s="602"/>
      <c r="K32" s="337"/>
    </row>
    <row r="33" spans="3:11" ht="16.5" customHeight="1">
      <c r="C33" s="212">
        <v>31</v>
      </c>
      <c r="E33" s="272"/>
      <c r="F33" s="220"/>
      <c r="G33" s="316"/>
      <c r="H33" s="366"/>
      <c r="I33" s="234"/>
      <c r="J33" s="602"/>
      <c r="K33" s="337"/>
    </row>
    <row r="34" spans="3:11" ht="16.5" customHeight="1">
      <c r="C34" s="6">
        <v>32</v>
      </c>
      <c r="E34" s="272"/>
      <c r="F34" s="220"/>
      <c r="G34" s="316"/>
      <c r="H34" s="368"/>
      <c r="I34" s="234"/>
      <c r="J34" s="602"/>
      <c r="K34" s="337"/>
    </row>
    <row r="35" spans="3:11" ht="16.5" customHeight="1">
      <c r="C35" s="6">
        <v>33</v>
      </c>
      <c r="E35" s="272"/>
      <c r="F35" s="220"/>
      <c r="G35" s="316"/>
      <c r="H35" s="368"/>
      <c r="I35" s="233"/>
      <c r="J35" s="602"/>
      <c r="K35" s="337"/>
    </row>
    <row r="36" spans="3:11" ht="16.5" customHeight="1">
      <c r="C36" s="6">
        <v>34</v>
      </c>
      <c r="E36" s="272"/>
      <c r="F36" s="220"/>
      <c r="G36" s="316"/>
      <c r="H36" s="367"/>
      <c r="I36" s="234"/>
      <c r="J36" s="602"/>
      <c r="K36" s="337"/>
    </row>
    <row r="37" spans="3:11" ht="16.5" customHeight="1">
      <c r="C37" s="6">
        <v>35</v>
      </c>
      <c r="E37" s="272"/>
      <c r="F37" s="220"/>
      <c r="G37" s="316"/>
      <c r="H37" s="368"/>
      <c r="I37" s="234"/>
      <c r="J37" s="602"/>
      <c r="K37" s="337"/>
    </row>
    <row r="38" spans="3:11" ht="16.5" customHeight="1" thickBot="1">
      <c r="C38" s="6">
        <v>36</v>
      </c>
      <c r="E38" s="351"/>
      <c r="F38" s="352"/>
      <c r="G38" s="353"/>
      <c r="H38" s="369"/>
      <c r="I38" s="354"/>
      <c r="J38" s="605"/>
      <c r="K38" s="339"/>
    </row>
    <row r="39" spans="3:11" ht="13.5" customHeight="1">
      <c r="C39" s="212"/>
      <c r="I39" s="166"/>
      <c r="J39" s="218" t="s">
        <v>69</v>
      </c>
      <c r="K39" s="219" t="s">
        <v>70</v>
      </c>
    </row>
    <row r="40" spans="3:11" ht="13.5" customHeight="1" thickBot="1">
      <c r="E40" s="1068" t="s">
        <v>71</v>
      </c>
      <c r="F40" s="1068"/>
      <c r="I40" s="166"/>
      <c r="J40" s="213">
        <f>SUM(J3:J39)</f>
        <v>82</v>
      </c>
      <c r="K40" s="214">
        <f>SUM(K3:K39)</f>
        <v>108</v>
      </c>
    </row>
    <row r="41" spans="3:11" ht="19.5" customHeight="1" thickBot="1">
      <c r="E41" s="221">
        <f>J40</f>
        <v>82</v>
      </c>
      <c r="F41" s="222">
        <f>K40</f>
        <v>108</v>
      </c>
      <c r="I41" s="526" t="s">
        <v>133</v>
      </c>
      <c r="J41" s="334">
        <v>33</v>
      </c>
      <c r="K41" s="335">
        <v>12</v>
      </c>
    </row>
    <row r="42" spans="3:11" ht="17.25" customHeight="1">
      <c r="I42" s="527" t="s">
        <v>120</v>
      </c>
      <c r="J42" s="336">
        <v>18</v>
      </c>
      <c r="K42" s="337">
        <v>8</v>
      </c>
    </row>
    <row r="43" spans="3:11" ht="20.25" customHeight="1" thickBot="1">
      <c r="I43" s="528" t="s">
        <v>132</v>
      </c>
      <c r="J43" s="336">
        <v>5</v>
      </c>
      <c r="K43" s="337">
        <v>40</v>
      </c>
    </row>
    <row r="44" spans="3:11" ht="20.25" customHeight="1" thickBot="1">
      <c r="I44" s="529" t="s">
        <v>250</v>
      </c>
      <c r="J44" s="336">
        <v>11</v>
      </c>
      <c r="K44" s="337">
        <v>7</v>
      </c>
    </row>
    <row r="45" spans="3:11" ht="20.25" customHeight="1">
      <c r="I45" s="530" t="s">
        <v>93</v>
      </c>
      <c r="J45" s="336">
        <v>8</v>
      </c>
      <c r="K45" s="337">
        <v>5</v>
      </c>
    </row>
    <row r="46" spans="3:11" ht="20.25" customHeight="1" thickBot="1">
      <c r="I46" s="531" t="s">
        <v>134</v>
      </c>
      <c r="J46" s="338">
        <v>7</v>
      </c>
      <c r="K46" s="339">
        <v>36</v>
      </c>
    </row>
    <row r="47" spans="3:11" ht="20.25" customHeight="1">
      <c r="I47" s="532" t="s">
        <v>134</v>
      </c>
      <c r="J47" s="340">
        <f>SUM(J41:J46)</f>
        <v>82</v>
      </c>
      <c r="K47" s="865">
        <f>SUM(K41:K46)</f>
        <v>108</v>
      </c>
    </row>
    <row r="50" spans="10:11" ht="23.25">
      <c r="J50" s="193"/>
      <c r="K50" s="193"/>
    </row>
    <row r="51" spans="10:11" ht="23.25">
      <c r="J51" s="193"/>
      <c r="K51" s="193"/>
    </row>
    <row r="52" spans="10:11" ht="23.25">
      <c r="J52" s="193"/>
      <c r="K52" s="193"/>
    </row>
    <row r="53" spans="10:11" ht="23.25">
      <c r="J53" s="193"/>
      <c r="K53" s="193"/>
    </row>
    <row r="54" spans="10:11" ht="23.25">
      <c r="J54" s="193"/>
      <c r="K54" s="193"/>
    </row>
    <row r="55" spans="10:11" ht="23.25">
      <c r="J55" s="193"/>
      <c r="K55" s="193"/>
    </row>
    <row r="56" spans="10:11" ht="23.25">
      <c r="J56" s="193"/>
      <c r="K56" s="193"/>
    </row>
    <row r="57" spans="10:11" ht="23.25">
      <c r="J57" s="193"/>
      <c r="K57" s="193"/>
    </row>
    <row r="58" spans="10:11" ht="23.25">
      <c r="J58" s="193"/>
      <c r="K58" s="193"/>
    </row>
    <row r="59" spans="10:11" ht="23.25">
      <c r="J59" s="193"/>
      <c r="K59" s="193"/>
    </row>
    <row r="60" spans="10:11" ht="23.25">
      <c r="J60" s="193"/>
      <c r="K60" s="193"/>
    </row>
    <row r="61" spans="10:11">
      <c r="J61" s="108"/>
      <c r="K61" s="108"/>
    </row>
    <row r="62" spans="10:11">
      <c r="J62" s="108"/>
      <c r="K62" s="108"/>
    </row>
    <row r="63" spans="10:11">
      <c r="J63" s="108"/>
      <c r="K63" s="108"/>
    </row>
  </sheetData>
  <autoFilter ref="C2:K38"/>
  <mergeCells count="2">
    <mergeCell ref="E40:F40"/>
    <mergeCell ref="D1:L1"/>
  </mergeCells>
  <hyperlinks>
    <hyperlink ref="AB2" location="'2000'!A1" display="'2000'!A1"/>
    <hyperlink ref="AB3" location="'2002'!A1" display="'2002'!A1"/>
    <hyperlink ref="AB4" location="'2003'!A1" display="'2003'!A1"/>
    <hyperlink ref="AB5" location="'2006'!A1" display="2005'!A1"/>
    <hyperlink ref="AB6" location="'2006'!A1" display="'2006'!A1"/>
    <hyperlink ref="AB7" location="'2007'!A1" display="'2007'!A1"/>
    <hyperlink ref="AB9" r:id="rId1"/>
    <hyperlink ref="AB8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C1:T96"/>
  <sheetViews>
    <sheetView showGridLines="0" workbookViewId="0">
      <selection activeCell="M32" sqref="M32"/>
    </sheetView>
  </sheetViews>
  <sheetFormatPr defaultRowHeight="15"/>
  <cols>
    <col min="1" max="1" width="0.5703125" customWidth="1"/>
    <col min="2" max="2" width="0.140625" customWidth="1"/>
    <col min="3" max="3" width="3.140625" style="289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4.140625" customWidth="1"/>
    <col min="10" max="11" width="7.140625" customWidth="1"/>
    <col min="12" max="12" width="2.140625" customWidth="1"/>
  </cols>
  <sheetData>
    <row r="1" spans="3:20" ht="12" customHeight="1">
      <c r="D1" s="152"/>
      <c r="E1" s="153"/>
      <c r="F1" s="153"/>
      <c r="G1" s="153"/>
      <c r="H1" s="153"/>
      <c r="I1" s="153"/>
      <c r="J1" s="153"/>
      <c r="K1" s="153"/>
      <c r="L1" s="154"/>
    </row>
    <row r="2" spans="3:20">
      <c r="D2" s="155"/>
      <c r="E2" s="156"/>
      <c r="F2" s="156"/>
      <c r="G2" s="156"/>
      <c r="H2" s="156"/>
      <c r="I2" s="156"/>
      <c r="J2" s="156"/>
      <c r="K2" s="156"/>
      <c r="L2" s="157"/>
    </row>
    <row r="3" spans="3:20" ht="9.75" customHeight="1" thickBot="1">
      <c r="D3" s="158"/>
      <c r="E3" s="159"/>
      <c r="F3" s="159"/>
      <c r="G3" s="159"/>
      <c r="H3" s="159"/>
      <c r="I3" s="159"/>
      <c r="J3" s="159"/>
      <c r="K3" s="159"/>
      <c r="L3" s="160"/>
    </row>
    <row r="4" spans="3:20" ht="13.5" customHeight="1" thickBot="1">
      <c r="E4" s="263" t="s">
        <v>67</v>
      </c>
      <c r="F4" s="264" t="s">
        <v>3</v>
      </c>
      <c r="G4" s="265" t="s">
        <v>0</v>
      </c>
      <c r="H4" s="264" t="s">
        <v>1</v>
      </c>
      <c r="I4" s="265" t="s">
        <v>2</v>
      </c>
      <c r="J4" s="264" t="s">
        <v>5</v>
      </c>
      <c r="K4" s="266" t="s">
        <v>6</v>
      </c>
    </row>
    <row r="5" spans="3:20" ht="16.5" customHeight="1">
      <c r="C5" s="290">
        <v>1</v>
      </c>
      <c r="E5" s="269"/>
      <c r="F5" s="270"/>
      <c r="G5" s="311"/>
      <c r="H5" s="312"/>
      <c r="I5" s="313"/>
      <c r="J5" s="314"/>
      <c r="K5" s="315"/>
    </row>
    <row r="6" spans="3:20" ht="16.5" customHeight="1">
      <c r="C6" s="289">
        <v>2</v>
      </c>
      <c r="E6" s="271"/>
      <c r="F6" s="220"/>
      <c r="G6" s="267"/>
      <c r="H6" s="316"/>
      <c r="I6" s="305"/>
      <c r="J6" s="317"/>
      <c r="K6" s="318"/>
      <c r="T6" s="465" t="s">
        <v>275</v>
      </c>
    </row>
    <row r="7" spans="3:20" ht="16.5" customHeight="1">
      <c r="C7" s="290">
        <v>3</v>
      </c>
      <c r="E7" s="271"/>
      <c r="F7" s="220"/>
      <c r="G7" s="319"/>
      <c r="H7" s="320"/>
      <c r="I7" s="321"/>
      <c r="J7" s="317"/>
      <c r="K7" s="318"/>
      <c r="T7" s="461" t="s">
        <v>276</v>
      </c>
    </row>
    <row r="8" spans="3:20" ht="16.5" customHeight="1">
      <c r="C8" s="289">
        <v>4</v>
      </c>
      <c r="E8" s="271"/>
      <c r="F8" s="220"/>
      <c r="G8" s="319"/>
      <c r="H8" s="316"/>
      <c r="I8" s="321"/>
      <c r="J8" s="317"/>
      <c r="K8" s="318"/>
      <c r="T8" s="460" t="s">
        <v>265</v>
      </c>
    </row>
    <row r="9" spans="3:20" ht="16.5" customHeight="1">
      <c r="C9" s="290">
        <v>5</v>
      </c>
      <c r="E9" s="272"/>
      <c r="F9" s="220"/>
      <c r="G9" s="268"/>
      <c r="H9" s="316"/>
      <c r="I9" s="305"/>
      <c r="J9" s="317"/>
      <c r="K9" s="318"/>
      <c r="T9" s="460" t="s">
        <v>266</v>
      </c>
    </row>
    <row r="10" spans="3:20" ht="16.5" customHeight="1">
      <c r="C10" s="289">
        <v>6</v>
      </c>
      <c r="E10" s="272"/>
      <c r="F10" s="220"/>
      <c r="G10" s="316"/>
      <c r="H10" s="316"/>
      <c r="I10" s="321"/>
      <c r="J10" s="317"/>
      <c r="K10" s="318"/>
      <c r="T10" s="460" t="s">
        <v>267</v>
      </c>
    </row>
    <row r="11" spans="3:20" ht="16.5" customHeight="1">
      <c r="C11" s="290">
        <v>7</v>
      </c>
      <c r="E11" s="272"/>
      <c r="F11" s="220"/>
      <c r="G11" s="316"/>
      <c r="H11" s="316"/>
      <c r="I11" s="305"/>
      <c r="J11" s="317"/>
      <c r="K11" s="318"/>
      <c r="T11" s="460" t="s">
        <v>268</v>
      </c>
    </row>
    <row r="12" spans="3:20" ht="16.5" customHeight="1">
      <c r="C12" s="289">
        <v>8</v>
      </c>
      <c r="E12" s="272"/>
      <c r="F12" s="220"/>
      <c r="G12" s="319"/>
      <c r="H12" s="320"/>
      <c r="I12" s="305"/>
      <c r="J12" s="317"/>
      <c r="K12" s="318"/>
      <c r="T12" s="460" t="s">
        <v>269</v>
      </c>
    </row>
    <row r="13" spans="3:20" ht="16.5" customHeight="1">
      <c r="C13" s="290">
        <v>9</v>
      </c>
      <c r="E13" s="272"/>
      <c r="F13" s="220"/>
      <c r="G13" s="319"/>
      <c r="H13" s="316"/>
      <c r="I13" s="305"/>
      <c r="J13" s="317"/>
      <c r="K13" s="318"/>
      <c r="T13" s="460" t="s">
        <v>270</v>
      </c>
    </row>
    <row r="14" spans="3:20" ht="16.5" customHeight="1">
      <c r="C14" s="289">
        <v>10</v>
      </c>
      <c r="E14" s="272"/>
      <c r="F14" s="220"/>
      <c r="G14" s="268"/>
      <c r="H14" s="316"/>
      <c r="I14" s="321"/>
      <c r="J14" s="317"/>
      <c r="K14" s="318"/>
    </row>
    <row r="15" spans="3:20" ht="16.5" customHeight="1">
      <c r="C15" s="290">
        <v>11</v>
      </c>
      <c r="E15" s="272"/>
      <c r="F15" s="220"/>
      <c r="G15" s="316"/>
      <c r="H15" s="316"/>
      <c r="I15" s="305"/>
      <c r="J15" s="317"/>
      <c r="K15" s="318"/>
    </row>
    <row r="16" spans="3:20" ht="16.5" customHeight="1">
      <c r="C16" s="289">
        <v>12</v>
      </c>
      <c r="E16" s="272"/>
      <c r="F16" s="220"/>
      <c r="G16" s="316"/>
      <c r="H16" s="304"/>
      <c r="I16" s="305"/>
      <c r="J16" s="317"/>
      <c r="K16" s="318"/>
    </row>
    <row r="17" spans="3:11" ht="16.5" customHeight="1">
      <c r="C17" s="290">
        <v>13</v>
      </c>
      <c r="E17" s="272"/>
      <c r="F17" s="220"/>
      <c r="G17" s="316"/>
      <c r="H17" s="316"/>
      <c r="I17" s="305"/>
      <c r="J17" s="317"/>
      <c r="K17" s="318"/>
    </row>
    <row r="18" spans="3:11" ht="16.5" customHeight="1">
      <c r="C18" s="289">
        <v>14</v>
      </c>
      <c r="E18" s="272"/>
      <c r="F18" s="220"/>
      <c r="G18" s="267"/>
      <c r="H18" s="304"/>
      <c r="I18" s="321"/>
      <c r="J18" s="317"/>
      <c r="K18" s="318"/>
    </row>
    <row r="19" spans="3:11" ht="16.5" customHeight="1">
      <c r="C19" s="290">
        <v>15</v>
      </c>
      <c r="E19" s="272"/>
      <c r="F19" s="220"/>
      <c r="G19" s="328"/>
      <c r="H19" s="316"/>
      <c r="I19" s="321"/>
      <c r="J19" s="317"/>
      <c r="K19" s="318"/>
    </row>
    <row r="20" spans="3:11" ht="16.5" customHeight="1">
      <c r="C20" s="289">
        <v>16</v>
      </c>
      <c r="E20" s="272"/>
      <c r="F20" s="220"/>
      <c r="G20" s="319"/>
      <c r="H20" s="316"/>
      <c r="I20" s="305"/>
      <c r="J20" s="317"/>
      <c r="K20" s="318"/>
    </row>
    <row r="21" spans="3:11" ht="16.5" customHeight="1">
      <c r="C21" s="290">
        <v>17</v>
      </c>
      <c r="E21" s="272"/>
      <c r="F21" s="220"/>
      <c r="G21" s="319"/>
      <c r="H21" s="320"/>
      <c r="I21" s="305"/>
      <c r="J21" s="317"/>
      <c r="K21" s="318"/>
    </row>
    <row r="22" spans="3:11" ht="16.5" customHeight="1">
      <c r="C22" s="289">
        <v>18</v>
      </c>
      <c r="E22" s="272"/>
      <c r="F22" s="220"/>
      <c r="G22" s="267"/>
      <c r="H22" s="316"/>
      <c r="I22" s="321"/>
      <c r="J22" s="317"/>
      <c r="K22" s="318"/>
    </row>
    <row r="23" spans="3:11" ht="16.5" customHeight="1">
      <c r="C23" s="290">
        <v>19</v>
      </c>
      <c r="E23" s="272"/>
      <c r="F23" s="220"/>
      <c r="G23" s="328"/>
      <c r="H23" s="316"/>
      <c r="I23" s="305"/>
      <c r="J23" s="317"/>
      <c r="K23" s="318"/>
    </row>
    <row r="24" spans="3:11" ht="16.5" customHeight="1">
      <c r="C24" s="289">
        <v>20</v>
      </c>
      <c r="E24" s="272"/>
      <c r="F24" s="220"/>
      <c r="G24" s="316"/>
      <c r="H24" s="316"/>
      <c r="I24" s="321"/>
      <c r="J24" s="317"/>
      <c r="K24" s="318"/>
    </row>
    <row r="25" spans="3:11" ht="16.5" customHeight="1">
      <c r="C25" s="290">
        <v>21</v>
      </c>
      <c r="E25" s="272"/>
      <c r="F25" s="220"/>
      <c r="G25" s="268"/>
      <c r="H25" s="304"/>
      <c r="I25" s="305"/>
      <c r="J25" s="317"/>
      <c r="K25" s="318"/>
    </row>
    <row r="26" spans="3:11" ht="16.5" customHeight="1">
      <c r="C26" s="289">
        <v>22</v>
      </c>
      <c r="E26" s="272"/>
      <c r="F26" s="220"/>
      <c r="G26" s="319"/>
      <c r="H26" s="316"/>
      <c r="I26" s="305"/>
      <c r="J26" s="317"/>
      <c r="K26" s="318"/>
    </row>
    <row r="27" spans="3:11" ht="16.5" customHeight="1">
      <c r="C27" s="290">
        <v>23</v>
      </c>
      <c r="E27" s="272"/>
      <c r="F27" s="220"/>
      <c r="G27" s="319"/>
      <c r="H27" s="320"/>
      <c r="I27" s="305"/>
      <c r="J27" s="317"/>
      <c r="K27" s="318"/>
    </row>
    <row r="28" spans="3:11" ht="16.5" customHeight="1">
      <c r="C28" s="289">
        <v>24</v>
      </c>
      <c r="E28" s="272"/>
      <c r="F28" s="220"/>
      <c r="G28" s="328"/>
      <c r="H28" s="316"/>
      <c r="I28" s="321"/>
      <c r="J28" s="317"/>
      <c r="K28" s="318"/>
    </row>
    <row r="29" spans="3:11" ht="16.5" customHeight="1">
      <c r="C29" s="290">
        <v>25</v>
      </c>
      <c r="E29" s="272"/>
      <c r="F29" s="220"/>
      <c r="G29" s="267"/>
      <c r="H29" s="316"/>
      <c r="I29" s="305"/>
      <c r="J29" s="317"/>
      <c r="K29" s="318"/>
    </row>
    <row r="30" spans="3:11" ht="16.5" customHeight="1">
      <c r="C30" s="289">
        <v>26</v>
      </c>
      <c r="E30" s="272"/>
      <c r="F30" s="220"/>
      <c r="G30" s="268"/>
      <c r="H30" s="304"/>
      <c r="I30" s="421"/>
      <c r="J30" s="317"/>
      <c r="K30" s="318"/>
    </row>
    <row r="31" spans="3:11" ht="16.5" customHeight="1">
      <c r="C31" s="290">
        <v>27</v>
      </c>
      <c r="E31" s="272"/>
      <c r="F31" s="220"/>
      <c r="G31" s="319"/>
      <c r="H31" s="418"/>
      <c r="I31" s="347"/>
      <c r="J31" s="420"/>
      <c r="K31" s="318"/>
    </row>
    <row r="32" spans="3:11" ht="16.5" customHeight="1">
      <c r="C32" s="289">
        <v>28</v>
      </c>
      <c r="E32" s="272"/>
      <c r="F32" s="220"/>
      <c r="G32" s="319"/>
      <c r="H32" s="419"/>
      <c r="I32" s="347"/>
      <c r="J32" s="420"/>
      <c r="K32" s="318"/>
    </row>
    <row r="33" spans="3:11" ht="16.5" customHeight="1">
      <c r="C33" s="290">
        <v>29</v>
      </c>
      <c r="E33" s="272"/>
      <c r="F33" s="220"/>
      <c r="G33" s="319"/>
      <c r="H33" s="419"/>
      <c r="I33" s="347"/>
      <c r="J33" s="420"/>
      <c r="K33" s="318"/>
    </row>
    <row r="34" spans="3:11" ht="16.5" customHeight="1">
      <c r="C34" s="289">
        <v>30</v>
      </c>
      <c r="E34" s="272"/>
      <c r="F34" s="220"/>
      <c r="G34" s="322"/>
      <c r="H34" s="323"/>
      <c r="I34" s="306"/>
      <c r="J34" s="324"/>
      <c r="K34" s="325"/>
    </row>
    <row r="35" spans="3:11" ht="16.5" customHeight="1">
      <c r="C35" s="290">
        <v>31</v>
      </c>
      <c r="E35" s="272"/>
      <c r="F35" s="220"/>
      <c r="G35" s="267"/>
      <c r="H35" s="304"/>
      <c r="I35" s="305"/>
      <c r="J35" s="326"/>
      <c r="K35" s="327"/>
    </row>
    <row r="36" spans="3:11" ht="16.5" customHeight="1">
      <c r="C36" s="289">
        <v>32</v>
      </c>
      <c r="E36" s="272"/>
      <c r="F36" s="220"/>
      <c r="G36" s="316"/>
      <c r="H36" s="316"/>
      <c r="I36" s="288"/>
      <c r="J36" s="326"/>
      <c r="K36" s="327"/>
    </row>
    <row r="37" spans="3:11" ht="16.5" customHeight="1">
      <c r="C37" s="290">
        <v>33</v>
      </c>
      <c r="E37" s="272"/>
      <c r="F37" s="220"/>
      <c r="G37" s="316"/>
      <c r="H37" s="304"/>
      <c r="I37" s="288"/>
      <c r="J37" s="326"/>
      <c r="K37" s="327"/>
    </row>
    <row r="38" spans="3:11" ht="16.5" customHeight="1">
      <c r="C38" s="289">
        <v>34</v>
      </c>
      <c r="E38" s="272"/>
      <c r="F38" s="220"/>
      <c r="G38" s="268"/>
      <c r="H38" s="316"/>
      <c r="I38" s="288"/>
      <c r="J38" s="326"/>
      <c r="K38" s="327"/>
    </row>
    <row r="39" spans="3:11" ht="16.5" customHeight="1">
      <c r="C39" s="290">
        <v>35</v>
      </c>
      <c r="E39" s="272"/>
      <c r="F39" s="220"/>
      <c r="G39" s="267"/>
      <c r="H39" s="316"/>
      <c r="I39" s="321"/>
      <c r="J39" s="326"/>
      <c r="K39" s="327"/>
    </row>
    <row r="40" spans="3:11" ht="16.5" customHeight="1">
      <c r="C40" s="289">
        <v>36</v>
      </c>
      <c r="E40" s="272"/>
      <c r="F40" s="220"/>
      <c r="G40" s="319"/>
      <c r="H40" s="316"/>
      <c r="I40" s="321"/>
      <c r="J40" s="326"/>
      <c r="K40" s="327"/>
    </row>
    <row r="41" spans="3:11" ht="16.5" customHeight="1">
      <c r="C41" s="290">
        <v>37</v>
      </c>
      <c r="E41" s="272"/>
      <c r="F41" s="220"/>
      <c r="G41" s="319"/>
      <c r="H41" s="316"/>
      <c r="I41" s="321"/>
      <c r="J41" s="326"/>
      <c r="K41" s="327"/>
    </row>
    <row r="42" spans="3:11" ht="16.5" customHeight="1">
      <c r="C42" s="289">
        <v>38</v>
      </c>
      <c r="E42" s="272"/>
      <c r="F42" s="220"/>
      <c r="G42" s="316"/>
      <c r="H42" s="316"/>
      <c r="I42" s="321"/>
      <c r="J42" s="326"/>
      <c r="K42" s="327"/>
    </row>
    <row r="43" spans="3:11" ht="16.5" customHeight="1">
      <c r="C43" s="290">
        <v>39</v>
      </c>
      <c r="E43" s="272"/>
      <c r="F43" s="220"/>
      <c r="G43" s="268"/>
      <c r="H43" s="267"/>
      <c r="I43" s="321"/>
      <c r="J43" s="326"/>
      <c r="K43" s="327"/>
    </row>
    <row r="44" spans="3:11" ht="16.5" customHeight="1">
      <c r="C44" s="289">
        <v>40</v>
      </c>
      <c r="E44" s="272"/>
      <c r="F44" s="220"/>
      <c r="G44" s="328"/>
      <c r="H44" s="267"/>
      <c r="I44" s="329"/>
      <c r="J44" s="326"/>
      <c r="K44" s="327"/>
    </row>
    <row r="45" spans="3:11" ht="16.5" customHeight="1">
      <c r="C45" s="290">
        <v>41</v>
      </c>
      <c r="E45" s="272"/>
      <c r="F45" s="220"/>
      <c r="G45" s="328"/>
      <c r="H45" s="267"/>
      <c r="I45" s="329"/>
      <c r="J45" s="326"/>
      <c r="K45" s="327"/>
    </row>
    <row r="46" spans="3:11" ht="16.5" customHeight="1">
      <c r="C46" s="289">
        <v>42</v>
      </c>
      <c r="E46" s="272"/>
      <c r="F46" s="220"/>
      <c r="G46" s="328"/>
      <c r="H46" s="267"/>
      <c r="I46" s="329"/>
      <c r="J46" s="326"/>
      <c r="K46" s="327"/>
    </row>
    <row r="47" spans="3:11" ht="16.5" customHeight="1">
      <c r="C47" s="290">
        <v>43</v>
      </c>
      <c r="E47" s="272"/>
      <c r="F47" s="220"/>
      <c r="G47" s="328"/>
      <c r="H47" s="267"/>
      <c r="I47" s="329"/>
      <c r="J47" s="326"/>
      <c r="K47" s="327"/>
    </row>
    <row r="48" spans="3:11" ht="16.5" customHeight="1">
      <c r="C48" s="289">
        <v>44</v>
      </c>
      <c r="E48" s="272"/>
      <c r="F48" s="220"/>
      <c r="G48" s="328"/>
      <c r="H48" s="267"/>
      <c r="I48" s="329"/>
      <c r="J48" s="326"/>
      <c r="K48" s="327"/>
    </row>
    <row r="49" spans="3:11" ht="16.5" customHeight="1">
      <c r="C49" s="290">
        <v>45</v>
      </c>
      <c r="E49" s="272"/>
      <c r="F49" s="220"/>
      <c r="G49" s="328"/>
      <c r="H49" s="267"/>
      <c r="I49" s="329"/>
      <c r="J49" s="326"/>
      <c r="K49" s="327"/>
    </row>
    <row r="50" spans="3:11" ht="16.5" customHeight="1">
      <c r="C50" s="289">
        <v>46</v>
      </c>
      <c r="E50" s="272"/>
      <c r="F50" s="220"/>
      <c r="G50" s="328"/>
      <c r="H50" s="267"/>
      <c r="I50" s="329"/>
      <c r="J50" s="326"/>
      <c r="K50" s="327"/>
    </row>
    <row r="51" spans="3:11" ht="16.5" customHeight="1">
      <c r="C51" s="290">
        <v>47</v>
      </c>
      <c r="E51" s="272"/>
      <c r="F51" s="220"/>
      <c r="G51" s="267"/>
      <c r="H51" s="267"/>
      <c r="I51" s="329"/>
      <c r="J51" s="326"/>
      <c r="K51" s="327"/>
    </row>
    <row r="52" spans="3:11" ht="16.5" customHeight="1">
      <c r="C52" s="289">
        <v>48</v>
      </c>
      <c r="E52" s="272"/>
      <c r="F52" s="220"/>
      <c r="G52" s="267"/>
      <c r="H52" s="267"/>
      <c r="I52" s="329"/>
      <c r="J52" s="326"/>
      <c r="K52" s="327"/>
    </row>
    <row r="53" spans="3:11" ht="16.5" customHeight="1">
      <c r="C53" s="290">
        <v>49</v>
      </c>
      <c r="E53" s="272"/>
      <c r="F53" s="220"/>
      <c r="G53" s="267"/>
      <c r="H53" s="267"/>
      <c r="I53" s="329"/>
      <c r="J53" s="326"/>
      <c r="K53" s="327"/>
    </row>
    <row r="54" spans="3:11" ht="16.5" customHeight="1">
      <c r="C54" s="289">
        <v>50</v>
      </c>
      <c r="E54" s="272"/>
      <c r="F54" s="220"/>
      <c r="G54" s="267"/>
      <c r="H54" s="267"/>
      <c r="I54" s="329"/>
      <c r="J54" s="326"/>
      <c r="K54" s="327"/>
    </row>
    <row r="55" spans="3:11" ht="16.5" customHeight="1">
      <c r="C55" s="290">
        <v>51</v>
      </c>
      <c r="E55" s="272"/>
      <c r="F55" s="220"/>
      <c r="G55" s="267"/>
      <c r="H55" s="267"/>
      <c r="I55" s="329"/>
      <c r="J55" s="326"/>
      <c r="K55" s="327"/>
    </row>
    <row r="56" spans="3:11" ht="16.5" customHeight="1">
      <c r="C56" s="289">
        <v>52</v>
      </c>
      <c r="E56" s="272"/>
      <c r="F56" s="220"/>
      <c r="G56" s="322"/>
      <c r="H56" s="316"/>
      <c r="I56" s="321"/>
      <c r="J56" s="326"/>
      <c r="K56" s="327"/>
    </row>
    <row r="57" spans="3:11" ht="16.5" customHeight="1">
      <c r="C57" s="290">
        <v>53</v>
      </c>
      <c r="E57" s="272"/>
      <c r="F57" s="220"/>
      <c r="G57" s="322"/>
      <c r="H57" s="316"/>
      <c r="I57" s="321"/>
      <c r="J57" s="326"/>
      <c r="K57" s="327"/>
    </row>
    <row r="58" spans="3:11" ht="16.5" customHeight="1">
      <c r="C58" s="289">
        <v>54</v>
      </c>
      <c r="E58" s="272"/>
      <c r="F58" s="220"/>
      <c r="G58" s="319"/>
      <c r="H58" s="267"/>
      <c r="I58" s="321"/>
      <c r="J58" s="326"/>
      <c r="K58" s="327"/>
    </row>
    <row r="59" spans="3:11" ht="16.5" customHeight="1">
      <c r="C59" s="290">
        <v>55</v>
      </c>
      <c r="E59" s="272"/>
      <c r="F59" s="220"/>
      <c r="G59" s="267"/>
      <c r="H59" s="320"/>
      <c r="I59" s="330"/>
      <c r="J59" s="326"/>
      <c r="K59" s="327"/>
    </row>
    <row r="60" spans="3:11" ht="16.5" customHeight="1">
      <c r="C60" s="289">
        <v>56</v>
      </c>
      <c r="E60" s="272"/>
      <c r="F60" s="220"/>
      <c r="G60" s="267"/>
      <c r="H60" s="320"/>
      <c r="I60" s="330"/>
      <c r="J60" s="326"/>
      <c r="K60" s="327"/>
    </row>
    <row r="61" spans="3:11" ht="16.5" customHeight="1">
      <c r="C61" s="290">
        <v>57</v>
      </c>
      <c r="E61" s="272"/>
      <c r="F61" s="220"/>
      <c r="G61" s="267"/>
      <c r="H61" s="320"/>
      <c r="I61" s="330"/>
      <c r="J61" s="326"/>
      <c r="K61" s="327"/>
    </row>
    <row r="62" spans="3:11" ht="16.5" customHeight="1">
      <c r="C62" s="289">
        <v>58</v>
      </c>
      <c r="E62" s="272"/>
      <c r="F62" s="220"/>
      <c r="G62" s="267"/>
      <c r="H62" s="320"/>
      <c r="I62" s="330"/>
      <c r="J62" s="326"/>
      <c r="K62" s="327"/>
    </row>
    <row r="63" spans="3:11" ht="16.5" customHeight="1" thickBot="1">
      <c r="C63" s="289">
        <v>59</v>
      </c>
      <c r="E63" s="272"/>
      <c r="F63" s="220"/>
      <c r="G63" s="267"/>
      <c r="H63" s="320"/>
      <c r="I63" s="330"/>
      <c r="J63" s="331"/>
      <c r="K63" s="332"/>
    </row>
    <row r="64" spans="3:11" ht="16.5" customHeight="1">
      <c r="C64" s="289">
        <v>60</v>
      </c>
      <c r="E64" s="272"/>
      <c r="F64" s="220"/>
      <c r="G64" s="322"/>
      <c r="H64" s="316"/>
      <c r="I64" s="329"/>
      <c r="J64" s="326"/>
      <c r="K64" s="327"/>
    </row>
    <row r="65" spans="3:20" ht="16.5" customHeight="1">
      <c r="C65" s="289">
        <v>61</v>
      </c>
      <c r="E65" s="272"/>
      <c r="F65" s="220"/>
      <c r="G65" s="322"/>
      <c r="H65" s="304"/>
      <c r="I65" s="329"/>
      <c r="J65" s="326"/>
      <c r="K65" s="327"/>
    </row>
    <row r="66" spans="3:20" ht="16.5" customHeight="1">
      <c r="C66" s="289">
        <v>62</v>
      </c>
      <c r="E66" s="272"/>
      <c r="F66" s="220"/>
      <c r="G66" s="322"/>
      <c r="H66" s="267"/>
      <c r="I66" s="329"/>
      <c r="J66" s="326"/>
      <c r="K66" s="327"/>
    </row>
    <row r="67" spans="3:20" ht="16.5" customHeight="1">
      <c r="C67" s="289">
        <v>63</v>
      </c>
      <c r="E67" s="272"/>
      <c r="F67" s="220"/>
      <c r="G67" s="268"/>
      <c r="H67" s="267"/>
      <c r="I67" s="329"/>
      <c r="J67" s="326"/>
      <c r="K67" s="327"/>
    </row>
    <row r="68" spans="3:20" ht="16.5" customHeight="1">
      <c r="C68" s="289">
        <v>64</v>
      </c>
      <c r="E68" s="272"/>
      <c r="F68" s="220"/>
      <c r="G68" s="268"/>
      <c r="H68" s="267"/>
      <c r="I68" s="329"/>
      <c r="J68" s="326"/>
      <c r="K68" s="327"/>
    </row>
    <row r="69" spans="3:20" ht="16.5" customHeight="1">
      <c r="C69" s="289">
        <v>65</v>
      </c>
      <c r="E69" s="272"/>
      <c r="F69" s="220"/>
      <c r="G69" s="268"/>
      <c r="H69" s="267"/>
      <c r="I69" s="329"/>
      <c r="J69" s="326"/>
      <c r="K69" s="327"/>
    </row>
    <row r="70" spans="3:20" ht="16.5" customHeight="1" thickBot="1">
      <c r="C70" s="290">
        <v>66</v>
      </c>
      <c r="E70" s="272"/>
      <c r="F70" s="220"/>
      <c r="G70" s="268"/>
      <c r="H70" s="267"/>
      <c r="I70" s="329"/>
      <c r="J70" s="331"/>
      <c r="K70" s="332"/>
    </row>
    <row r="71" spans="3:20" ht="14.25" customHeight="1">
      <c r="C71" s="290"/>
    </row>
    <row r="72" spans="3:20" ht="18" customHeight="1">
      <c r="I72" s="166"/>
      <c r="J72" s="218" t="s">
        <v>69</v>
      </c>
      <c r="K72" s="219" t="s">
        <v>70</v>
      </c>
    </row>
    <row r="73" spans="3:20" ht="21.75" customHeight="1" thickBot="1">
      <c r="E73" s="1068" t="s">
        <v>71</v>
      </c>
      <c r="F73" s="1068"/>
      <c r="I73" s="166"/>
      <c r="J73" s="273">
        <f>SUM(J5:J72)</f>
        <v>0</v>
      </c>
      <c r="K73" s="274">
        <f>SUM(K5:K72)</f>
        <v>0</v>
      </c>
    </row>
    <row r="74" spans="3:20" ht="21.75" customHeight="1" thickBot="1">
      <c r="E74" s="221">
        <f>J73</f>
        <v>0</v>
      </c>
      <c r="F74" s="222">
        <f>K73</f>
        <v>0</v>
      </c>
      <c r="I74" s="276" t="s">
        <v>133</v>
      </c>
      <c r="J74" s="278"/>
      <c r="K74" s="275"/>
      <c r="T74" s="193"/>
    </row>
    <row r="75" spans="3:20" ht="21.75" customHeight="1">
      <c r="I75" s="277" t="s">
        <v>120</v>
      </c>
      <c r="J75" s="207"/>
      <c r="K75" s="208"/>
      <c r="T75" s="193"/>
    </row>
    <row r="76" spans="3:20" ht="21.75" customHeight="1">
      <c r="I76" s="277" t="s">
        <v>132</v>
      </c>
      <c r="J76" s="207"/>
      <c r="K76" s="208"/>
      <c r="T76" s="193"/>
    </row>
    <row r="77" spans="3:20" ht="21.75" customHeight="1">
      <c r="I77" s="277" t="s">
        <v>62</v>
      </c>
      <c r="J77" s="207"/>
      <c r="K77" s="208"/>
      <c r="T77" s="193"/>
    </row>
    <row r="78" spans="3:20" ht="21.75" customHeight="1">
      <c r="I78" s="277" t="s">
        <v>93</v>
      </c>
      <c r="J78" s="207"/>
      <c r="K78" s="208"/>
      <c r="T78" s="193"/>
    </row>
    <row r="79" spans="3:20" ht="20.25" customHeight="1" thickBot="1">
      <c r="I79" s="333" t="s">
        <v>134</v>
      </c>
      <c r="J79" s="209"/>
      <c r="K79" s="210"/>
      <c r="T79" s="193"/>
    </row>
    <row r="80" spans="3:20" ht="27" thickBot="1">
      <c r="I80" s="283" t="s">
        <v>125</v>
      </c>
      <c r="J80" s="282"/>
      <c r="K80" s="281"/>
      <c r="T80" s="193"/>
    </row>
    <row r="81" spans="10:20" ht="23.25">
      <c r="T81" s="193"/>
    </row>
    <row r="82" spans="10:20">
      <c r="T82" s="108"/>
    </row>
    <row r="83" spans="10:20" ht="23.25">
      <c r="J83" s="193"/>
      <c r="K83" s="193"/>
    </row>
    <row r="84" spans="10:20" ht="23.25">
      <c r="J84" s="193"/>
      <c r="K84" s="193"/>
    </row>
    <row r="85" spans="10:20" ht="23.25">
      <c r="J85" s="193"/>
      <c r="K85" s="193"/>
    </row>
    <row r="86" spans="10:20" ht="23.25">
      <c r="J86" s="193"/>
      <c r="K86" s="193"/>
    </row>
    <row r="87" spans="10:20" ht="23.25">
      <c r="J87" s="193"/>
      <c r="K87" s="193"/>
    </row>
    <row r="88" spans="10:20" ht="23.25">
      <c r="J88" s="193"/>
      <c r="K88" s="193"/>
    </row>
    <row r="89" spans="10:20" ht="23.25">
      <c r="J89" s="193"/>
      <c r="K89" s="193"/>
    </row>
    <row r="90" spans="10:20" ht="23.25">
      <c r="J90" s="193"/>
      <c r="K90" s="193"/>
    </row>
    <row r="91" spans="10:20" ht="23.25">
      <c r="J91" s="193"/>
      <c r="K91" s="193"/>
    </row>
    <row r="92" spans="10:20" ht="23.25">
      <c r="J92" s="193"/>
      <c r="K92" s="193"/>
    </row>
    <row r="93" spans="10:20" ht="23.25">
      <c r="J93" s="193"/>
      <c r="K93" s="193"/>
    </row>
    <row r="94" spans="10:20">
      <c r="J94" s="108"/>
      <c r="K94" s="108"/>
    </row>
    <row r="95" spans="10:20">
      <c r="J95" s="108"/>
      <c r="K95" s="108"/>
    </row>
    <row r="96" spans="10:20">
      <c r="J96" s="108"/>
      <c r="K96" s="108"/>
    </row>
  </sheetData>
  <autoFilter ref="E4:K43"/>
  <mergeCells count="1">
    <mergeCell ref="E73:F73"/>
  </mergeCells>
  <hyperlinks>
    <hyperlink ref="T8" location="'2000'!A1" display="'2000'!A1"/>
    <hyperlink ref="T9" location="'2002'!A1" display="'2002'!A1"/>
    <hyperlink ref="T10" location="'2003'!A1" display="'2003'!A1"/>
    <hyperlink ref="T11" location="'2006'!A1" display="2005'!A1"/>
    <hyperlink ref="T12" location="'2006'!A1" display="'2006'!A1"/>
    <hyperlink ref="T13" location="'2007'!A1" display="'2007'!A1"/>
    <hyperlink ref="T6" r:id="rId1"/>
    <hyperlink ref="T7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16</vt:i4>
      </vt:variant>
    </vt:vector>
  </HeadingPairs>
  <TitlesOfParts>
    <vt:vector size="16" baseType="lpstr">
      <vt:lpstr>Intestazione</vt:lpstr>
      <vt:lpstr>2000</vt:lpstr>
      <vt:lpstr>2002</vt:lpstr>
      <vt:lpstr>2003</vt:lpstr>
      <vt:lpstr>2005</vt:lpstr>
      <vt:lpstr>2006</vt:lpstr>
      <vt:lpstr>2007</vt:lpstr>
      <vt:lpstr>risultati fase invernale</vt:lpstr>
      <vt:lpstr>Risultati primaverili</vt:lpstr>
      <vt:lpstr>Classifica Marcatori</vt:lpstr>
      <vt:lpstr>CLASSIFICHE</vt:lpstr>
      <vt:lpstr>Ris e cla Giov.B</vt:lpstr>
      <vt:lpstr>QUADRO GIOVANISSIMI</vt:lpstr>
      <vt:lpstr>CALENDARI </vt:lpstr>
      <vt:lpstr>orario allenamenti</vt:lpstr>
      <vt:lpstr>Foglio1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2013-11-02T22:53:31Z</cp:lastPrinted>
  <dcterms:created xsi:type="dcterms:W3CDTF">2010-10-13T20:34:30Z</dcterms:created>
  <dcterms:modified xsi:type="dcterms:W3CDTF">2013-11-10T19:42:43Z</dcterms:modified>
</cp:coreProperties>
</file>