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195" windowHeight="8190" firstSheet="1" activeTab="8"/>
  </bookViews>
  <sheets>
    <sheet name="Intestazione" sheetId="3" r:id="rId1"/>
    <sheet name="2000" sheetId="15" r:id="rId2"/>
    <sheet name="2002" sheetId="6" r:id="rId3"/>
    <sheet name="2003" sheetId="11" r:id="rId4"/>
    <sheet name="2005" sheetId="7" r:id="rId5"/>
    <sheet name="2006" sheetId="17" r:id="rId6"/>
    <sheet name="2007" sheetId="10" r:id="rId7"/>
    <sheet name="Risultati primaverili" sheetId="16" r:id="rId8"/>
    <sheet name="risultati fase invernale" sheetId="12" r:id="rId9"/>
    <sheet name="Classifica Marcatori" sheetId="8" r:id="rId10"/>
    <sheet name="CLASSIFICHE" sheetId="13" r:id="rId11"/>
    <sheet name="Ris e cla Giov.B" sheetId="18" r:id="rId12"/>
    <sheet name="QUADRO GIOV." sheetId="19" r:id="rId13"/>
    <sheet name="CALENDARI " sheetId="20" r:id="rId14"/>
    <sheet name="orario allenamenti" sheetId="21" r:id="rId15"/>
  </sheets>
  <definedNames>
    <definedName name="_xlnm._FilterDatabase" localSheetId="5" hidden="1">'2006'!$D$11:$E$23</definedName>
    <definedName name="_xlnm._FilterDatabase" localSheetId="8" hidden="1">'risultati fase invernale'!$E$4:$K$31</definedName>
    <definedName name="_xlnm._FilterDatabase" localSheetId="7" hidden="1">'Risultati primaverili'!$E$4:$K$43</definedName>
  </definedNames>
  <calcPr calcId="125725"/>
</workbook>
</file>

<file path=xl/calcChain.xml><?xml version="1.0" encoding="utf-8"?>
<calcChain xmlns="http://schemas.openxmlformats.org/spreadsheetml/2006/main">
  <c r="AL44" i="19"/>
  <c r="AM44" s="1"/>
  <c r="AK44"/>
  <c r="AJ44"/>
  <c r="AL43"/>
  <c r="AM43" s="1"/>
  <c r="AO43" s="1"/>
  <c r="AK43"/>
  <c r="AJ43"/>
  <c r="AL42"/>
  <c r="AM42" s="1"/>
  <c r="AK42"/>
  <c r="AJ42"/>
  <c r="AM41"/>
  <c r="AL41"/>
  <c r="AK41"/>
  <c r="AJ41"/>
  <c r="AM40"/>
  <c r="AL40"/>
  <c r="AK40"/>
  <c r="AJ40"/>
  <c r="AO39"/>
  <c r="AM39"/>
  <c r="AL39"/>
  <c r="AK39"/>
  <c r="AJ39"/>
  <c r="AM38"/>
  <c r="AL38"/>
  <c r="AK38"/>
  <c r="AJ38"/>
  <c r="AL37"/>
  <c r="AM37" s="1"/>
  <c r="AO37" s="1"/>
  <c r="AK37"/>
  <c r="AJ37"/>
  <c r="AL36"/>
  <c r="AM36" s="1"/>
  <c r="AK36"/>
  <c r="AJ36"/>
  <c r="AL35"/>
  <c r="AM35" s="1"/>
  <c r="AK35"/>
  <c r="AJ35"/>
  <c r="AL34"/>
  <c r="AM34" s="1"/>
  <c r="AK34"/>
  <c r="AJ34"/>
  <c r="AM33"/>
  <c r="AL33"/>
  <c r="AK33"/>
  <c r="AJ33"/>
  <c r="AM32"/>
  <c r="AL32"/>
  <c r="AK32"/>
  <c r="AJ32"/>
  <c r="AL31"/>
  <c r="AM31" s="1"/>
  <c r="AO31" s="1"/>
  <c r="AK31"/>
  <c r="AJ31"/>
  <c r="AL30"/>
  <c r="AM30" s="1"/>
  <c r="AK30"/>
  <c r="AJ30"/>
  <c r="AL29"/>
  <c r="AM29" s="1"/>
  <c r="AK29"/>
  <c r="AJ29"/>
  <c r="AL28"/>
  <c r="AM28" s="1"/>
  <c r="AK28"/>
  <c r="AJ28"/>
  <c r="AL27"/>
  <c r="AM27" s="1"/>
  <c r="AK27"/>
  <c r="AJ27"/>
  <c r="AL26"/>
  <c r="AM26" s="1"/>
  <c r="AK26"/>
  <c r="AJ26"/>
  <c r="AM25"/>
  <c r="AL25"/>
  <c r="AK25"/>
  <c r="AJ25"/>
  <c r="AM24"/>
  <c r="AL24"/>
  <c r="AK24"/>
  <c r="AJ24"/>
  <c r="AL23"/>
  <c r="AM23" s="1"/>
  <c r="AO23" s="1"/>
  <c r="AK23"/>
  <c r="AJ23"/>
  <c r="AL22"/>
  <c r="AM22" s="1"/>
  <c r="AK22"/>
  <c r="AJ22"/>
  <c r="AL21"/>
  <c r="AM21" s="1"/>
  <c r="AK21"/>
  <c r="AJ21"/>
  <c r="AL20"/>
  <c r="AM20" s="1"/>
  <c r="AK20"/>
  <c r="AJ20"/>
  <c r="AL19"/>
  <c r="AM19" s="1"/>
  <c r="AK19"/>
  <c r="AJ19"/>
  <c r="AL18"/>
  <c r="AM18" s="1"/>
  <c r="AK18"/>
  <c r="AJ18"/>
  <c r="AM17"/>
  <c r="AL17"/>
  <c r="AK17"/>
  <c r="AJ17"/>
  <c r="AM16"/>
  <c r="AL16"/>
  <c r="AK16"/>
  <c r="AJ16"/>
  <c r="AL15"/>
  <c r="AM15" s="1"/>
  <c r="AO15" s="1"/>
  <c r="AK15"/>
  <c r="AJ15"/>
  <c r="AL14"/>
  <c r="AM14" s="1"/>
  <c r="AK14"/>
  <c r="AJ14"/>
  <c r="AL13"/>
  <c r="AM13" s="1"/>
  <c r="AK13"/>
  <c r="AJ13"/>
  <c r="R13" i="13"/>
  <c r="R12"/>
  <c r="R11"/>
  <c r="R10"/>
  <c r="R9"/>
  <c r="R8"/>
  <c r="P13"/>
  <c r="P12"/>
  <c r="P11"/>
  <c r="P10"/>
  <c r="P9"/>
  <c r="P8"/>
  <c r="AH21" i="10"/>
  <c r="AG21"/>
  <c r="AH20"/>
  <c r="AG20"/>
  <c r="J49" i="12"/>
  <c r="K49"/>
  <c r="AU22" i="6"/>
  <c r="AT22"/>
  <c r="AU21"/>
  <c r="AT21"/>
  <c r="AU20"/>
  <c r="AT20"/>
  <c r="AU19"/>
  <c r="AT19"/>
  <c r="AU18"/>
  <c r="AT18"/>
  <c r="AU17"/>
  <c r="AT17"/>
  <c r="AU16"/>
  <c r="AT16"/>
  <c r="B16" s="1"/>
  <c r="AU15"/>
  <c r="AT15"/>
  <c r="AU14"/>
  <c r="AT14"/>
  <c r="AU13"/>
  <c r="AT13"/>
  <c r="AU12"/>
  <c r="AT12"/>
  <c r="B12" s="1"/>
  <c r="AU11"/>
  <c r="AT11"/>
  <c r="AU10"/>
  <c r="AT10"/>
  <c r="BD23" i="7"/>
  <c r="BC23"/>
  <c r="B23" s="1"/>
  <c r="BD22"/>
  <c r="BC22"/>
  <c r="BD21"/>
  <c r="BC21"/>
  <c r="BD20"/>
  <c r="BC20"/>
  <c r="BD19"/>
  <c r="BC19"/>
  <c r="BD18"/>
  <c r="BC18"/>
  <c r="BD17"/>
  <c r="BC17"/>
  <c r="BD16"/>
  <c r="BC16"/>
  <c r="BD15"/>
  <c r="BC15"/>
  <c r="BD14"/>
  <c r="BC14"/>
  <c r="BD13"/>
  <c r="BC13"/>
  <c r="BD12"/>
  <c r="BC12"/>
  <c r="BD11"/>
  <c r="BC11"/>
  <c r="BD10"/>
  <c r="BC10"/>
  <c r="BD8"/>
  <c r="BC8"/>
  <c r="BK22" i="11"/>
  <c r="C22" s="1"/>
  <c r="BK21"/>
  <c r="C21" s="1"/>
  <c r="C24" i="17"/>
  <c r="B24"/>
  <c r="J74" i="19"/>
  <c r="AQ17" i="15"/>
  <c r="AP17"/>
  <c r="B17" s="1"/>
  <c r="AR7"/>
  <c r="C28" s="1"/>
  <c r="AQ7"/>
  <c r="B27" s="1"/>
  <c r="AQ26"/>
  <c r="AP26"/>
  <c r="B26" s="1"/>
  <c r="AQ25"/>
  <c r="AP25"/>
  <c r="B25" s="1"/>
  <c r="AQ24"/>
  <c r="AP24"/>
  <c r="B24" s="1"/>
  <c r="AQ23"/>
  <c r="AP23"/>
  <c r="B23" s="1"/>
  <c r="AQ22"/>
  <c r="AP22"/>
  <c r="B22" s="1"/>
  <c r="AQ21"/>
  <c r="AP21"/>
  <c r="B21" s="1"/>
  <c r="AQ20"/>
  <c r="AP20"/>
  <c r="AQ19"/>
  <c r="AP19"/>
  <c r="AQ18"/>
  <c r="AP18"/>
  <c r="AQ16"/>
  <c r="AP16"/>
  <c r="AQ15"/>
  <c r="AP15"/>
  <c r="AQ14"/>
  <c r="AP14"/>
  <c r="AQ13"/>
  <c r="AP13"/>
  <c r="AQ12"/>
  <c r="AP12"/>
  <c r="AQ11"/>
  <c r="AP11"/>
  <c r="AQ10"/>
  <c r="AP10"/>
  <c r="AQ9"/>
  <c r="B15"/>
  <c r="AP9"/>
  <c r="BL8" i="11"/>
  <c r="D28" s="1"/>
  <c r="BK8"/>
  <c r="C27" s="1"/>
  <c r="BK26"/>
  <c r="C26" s="1"/>
  <c r="BK25"/>
  <c r="C25" s="1"/>
  <c r="BK24"/>
  <c r="C24" s="1"/>
  <c r="BK23"/>
  <c r="C23" s="1"/>
  <c r="BK20"/>
  <c r="C20" s="1"/>
  <c r="BK19"/>
  <c r="C19" s="1"/>
  <c r="BK18"/>
  <c r="C18" s="1"/>
  <c r="BK17"/>
  <c r="C17" s="1"/>
  <c r="BK16"/>
  <c r="C16" s="1"/>
  <c r="BK15"/>
  <c r="C15" s="1"/>
  <c r="BK14"/>
  <c r="C14" s="1"/>
  <c r="BK13"/>
  <c r="C13" s="1"/>
  <c r="BK12"/>
  <c r="C12" s="1"/>
  <c r="BK11"/>
  <c r="C11" s="1"/>
  <c r="BK10"/>
  <c r="C10" s="1"/>
  <c r="BK9"/>
  <c r="C9" s="1"/>
  <c r="AU8" i="6"/>
  <c r="C24" s="1"/>
  <c r="AT8"/>
  <c r="B23" s="1"/>
  <c r="B21"/>
  <c r="B17"/>
  <c r="B14"/>
  <c r="B13"/>
  <c r="B11"/>
  <c r="B15"/>
  <c r="B18"/>
  <c r="B19"/>
  <c r="B20"/>
  <c r="B22"/>
  <c r="C22" i="7"/>
  <c r="C21"/>
  <c r="C20"/>
  <c r="C19"/>
  <c r="C18"/>
  <c r="C17"/>
  <c r="C16"/>
  <c r="C15"/>
  <c r="C14"/>
  <c r="C13"/>
  <c r="C12"/>
  <c r="B11"/>
  <c r="B10"/>
  <c r="B24"/>
  <c r="AA10" i="17"/>
  <c r="C28" s="1"/>
  <c r="AC22" s="1"/>
  <c r="Z10"/>
  <c r="B27" s="1"/>
  <c r="AC21" s="1"/>
  <c r="C26"/>
  <c r="C25"/>
  <c r="C23"/>
  <c r="C22"/>
  <c r="C21"/>
  <c r="C20"/>
  <c r="Y26"/>
  <c r="Y25"/>
  <c r="Y23"/>
  <c r="Y22"/>
  <c r="Y21"/>
  <c r="Y20"/>
  <c r="Y19"/>
  <c r="C19" s="1"/>
  <c r="Y18"/>
  <c r="C18" s="1"/>
  <c r="Y17"/>
  <c r="C17" s="1"/>
  <c r="Y16"/>
  <c r="C16" s="1"/>
  <c r="Y15"/>
  <c r="C15" s="1"/>
  <c r="Y14"/>
  <c r="C14" s="1"/>
  <c r="Y13"/>
  <c r="C13" s="1"/>
  <c r="Y12"/>
  <c r="C12" s="1"/>
  <c r="B26"/>
  <c r="B25"/>
  <c r="B23"/>
  <c r="B22"/>
  <c r="B20"/>
  <c r="B14"/>
  <c r="B13"/>
  <c r="X26"/>
  <c r="X25"/>
  <c r="X23"/>
  <c r="X22"/>
  <c r="X21"/>
  <c r="B21" s="1"/>
  <c r="X20"/>
  <c r="X19"/>
  <c r="B19" s="1"/>
  <c r="X18"/>
  <c r="B18" s="1"/>
  <c r="X17"/>
  <c r="B17" s="1"/>
  <c r="X16"/>
  <c r="B16" s="1"/>
  <c r="X15"/>
  <c r="B15" s="1"/>
  <c r="X14"/>
  <c r="X13"/>
  <c r="X12"/>
  <c r="B12" s="1"/>
  <c r="W27"/>
  <c r="J73" i="16"/>
  <c r="E74" s="1"/>
  <c r="K73"/>
  <c r="F74" s="1"/>
  <c r="J42" i="12"/>
  <c r="E43" s="1"/>
  <c r="K42"/>
  <c r="F43" s="1"/>
  <c r="AO13" i="19" l="1"/>
  <c r="AO19"/>
  <c r="AO25"/>
  <c r="AO29"/>
  <c r="AO35"/>
  <c r="AO41"/>
  <c r="AO17"/>
  <c r="AO21"/>
  <c r="AO27"/>
  <c r="AO33"/>
  <c r="BK28" i="11"/>
  <c r="B21" i="7"/>
  <c r="B12"/>
  <c r="B13"/>
  <c r="B19"/>
  <c r="B17"/>
  <c r="B16"/>
  <c r="B14"/>
  <c r="B22"/>
  <c r="C11"/>
  <c r="C23"/>
  <c r="B15"/>
  <c r="C10"/>
  <c r="B20"/>
  <c r="B18"/>
  <c r="C25"/>
  <c r="B20" i="15"/>
  <c r="B18"/>
  <c r="B16"/>
  <c r="B14"/>
  <c r="B13"/>
  <c r="B12"/>
  <c r="B11"/>
  <c r="B10"/>
  <c r="B9"/>
  <c r="B10" i="6"/>
  <c r="G14" i="13"/>
  <c r="H14"/>
  <c r="I14"/>
  <c r="J14"/>
  <c r="K14"/>
  <c r="L14"/>
  <c r="M14"/>
  <c r="D21" i="10"/>
  <c r="C21"/>
  <c r="D20"/>
  <c r="C20"/>
  <c r="AH25"/>
  <c r="D25" s="1"/>
  <c r="AG25"/>
  <c r="C25" s="1"/>
  <c r="AH24"/>
  <c r="D24" s="1"/>
  <c r="AG24"/>
  <c r="C24"/>
  <c r="AH23"/>
  <c r="D23" s="1"/>
  <c r="AG23"/>
  <c r="C23" s="1"/>
  <c r="AH22"/>
  <c r="D22" s="1"/>
  <c r="AG22"/>
  <c r="C22" s="1"/>
  <c r="AH19"/>
  <c r="D19" s="1"/>
  <c r="AG19"/>
  <c r="C19" s="1"/>
  <c r="AH18"/>
  <c r="D18" s="1"/>
  <c r="AG18"/>
  <c r="C18" s="1"/>
  <c r="AH17"/>
  <c r="D17" s="1"/>
  <c r="AG17"/>
  <c r="C17" s="1"/>
  <c r="AH16"/>
  <c r="D16" s="1"/>
  <c r="AG16"/>
  <c r="C16" s="1"/>
  <c r="AH15"/>
  <c r="D15" s="1"/>
  <c r="AG15"/>
  <c r="C15" s="1"/>
  <c r="AH14"/>
  <c r="D14" s="1"/>
  <c r="AG14"/>
  <c r="C14" s="1"/>
  <c r="AH13"/>
  <c r="D13" s="1"/>
  <c r="AG13"/>
  <c r="C13" s="1"/>
  <c r="AH12"/>
  <c r="D12" s="1"/>
  <c r="AG12"/>
  <c r="C12" s="1"/>
  <c r="AH11"/>
  <c r="D11" s="1"/>
  <c r="AG11"/>
  <c r="C11" s="1"/>
  <c r="AH10"/>
  <c r="D10" s="1"/>
  <c r="AG10"/>
  <c r="C10" s="1"/>
  <c r="AH8"/>
  <c r="D27" s="1"/>
  <c r="AK25" s="1"/>
  <c r="AG8"/>
  <c r="W24" i="7"/>
  <c r="P14" i="13" l="1"/>
  <c r="R14"/>
  <c r="B19" i="15"/>
  <c r="C26" i="10"/>
  <c r="AK24" s="1"/>
</calcChain>
</file>

<file path=xl/sharedStrings.xml><?xml version="1.0" encoding="utf-8"?>
<sst xmlns="http://schemas.openxmlformats.org/spreadsheetml/2006/main" count="1099" uniqueCount="401">
  <si>
    <t>Categoria</t>
  </si>
  <si>
    <t>CONTRO</t>
  </si>
  <si>
    <t>DOVE</t>
  </si>
  <si>
    <t>DATA</t>
  </si>
  <si>
    <t>FASE INVERNALE</t>
  </si>
  <si>
    <t>Fatti</t>
  </si>
  <si>
    <t>Subiti</t>
  </si>
  <si>
    <t>Settimanale di informazione</t>
  </si>
  <si>
    <t>Contenuto dei "fogli":</t>
  </si>
  <si>
    <t>Esordienti</t>
  </si>
  <si>
    <t>Risultati della categoria</t>
  </si>
  <si>
    <t>Marcatori</t>
  </si>
  <si>
    <t>Classifica marcatori.</t>
  </si>
  <si>
    <t>Riepilogo</t>
  </si>
  <si>
    <t>Reti</t>
  </si>
  <si>
    <t>Voto</t>
  </si>
  <si>
    <t>Giocatori:-</t>
  </si>
  <si>
    <t>BENEFORTI</t>
  </si>
  <si>
    <t>BRANDINI</t>
  </si>
  <si>
    <t>SANTORO</t>
  </si>
  <si>
    <t>Casa</t>
  </si>
  <si>
    <t>Fuori</t>
  </si>
  <si>
    <t>AUDITORE</t>
  </si>
  <si>
    <t>FEDERICO</t>
  </si>
  <si>
    <t>CARABELLESE</t>
  </si>
  <si>
    <t>LORENZO</t>
  </si>
  <si>
    <t>DAVIDE</t>
  </si>
  <si>
    <t>SEGNINI</t>
  </si>
  <si>
    <t>URRU</t>
  </si>
  <si>
    <t>ALESSIO</t>
  </si>
  <si>
    <t>GRILLO</t>
  </si>
  <si>
    <t>GIUSEPPE</t>
  </si>
  <si>
    <t>PAGANO</t>
  </si>
  <si>
    <t>LEONARDO</t>
  </si>
  <si>
    <t>Allenatore:- Vincenzo BASILE</t>
  </si>
  <si>
    <t>Cognome</t>
  </si>
  <si>
    <t>Nome</t>
  </si>
  <si>
    <t>reti</t>
  </si>
  <si>
    <t>Periodo</t>
  </si>
  <si>
    <t>tutti i dati sono aggiornabili  (potete anche dare i voti ..!!)</t>
  </si>
  <si>
    <t>Fatevi membri del Gruppo "Asd Campese" su Facebook.</t>
  </si>
  <si>
    <t>1°</t>
  </si>
  <si>
    <t>2°</t>
  </si>
  <si>
    <t>3°</t>
  </si>
  <si>
    <t>Attenzione salvato con excel 97/2003 per dar modo a tutti di vederlo</t>
  </si>
  <si>
    <t>Classifica marcatori</t>
  </si>
  <si>
    <t>FASE PRIMAVERILE</t>
  </si>
  <si>
    <t>questo foglio è disponibile in formato Excel</t>
  </si>
  <si>
    <t>nelle "Varie", per le vostre modifiche.</t>
  </si>
  <si>
    <t>CLASSIFICA MARCATORI</t>
  </si>
  <si>
    <t>CEBAN</t>
  </si>
  <si>
    <t>RUSLAN</t>
  </si>
  <si>
    <t>TOMMASO</t>
  </si>
  <si>
    <t>MICHELE</t>
  </si>
  <si>
    <t>PULVIRENTI</t>
  </si>
  <si>
    <t>RETALI</t>
  </si>
  <si>
    <t>Allenatore:-Nicola PITANIELLO</t>
  </si>
  <si>
    <t>Tf. 334 98 77 918</t>
  </si>
  <si>
    <t xml:space="preserve">DAVIDE  </t>
  </si>
  <si>
    <t>CALDARERA</t>
  </si>
  <si>
    <t>DAVIDE PIO</t>
  </si>
  <si>
    <t>MIRKO</t>
  </si>
  <si>
    <t>Leonardo</t>
  </si>
  <si>
    <t>Allenatore:-Marco BOGGIO</t>
  </si>
  <si>
    <t>Tf. 328 81 51 082</t>
  </si>
  <si>
    <t>Reti:-</t>
  </si>
  <si>
    <t>Classifica Marcatori:-</t>
  </si>
  <si>
    <t>Reti:</t>
  </si>
  <si>
    <t>PULCINI 2003</t>
  </si>
  <si>
    <t>PICCOLI AMICI</t>
  </si>
  <si>
    <t>STRADA</t>
  </si>
  <si>
    <t>Aggiornata al</t>
  </si>
  <si>
    <t>Anno</t>
  </si>
  <si>
    <t>GIORNO</t>
  </si>
  <si>
    <t>CASA</t>
  </si>
  <si>
    <t>FATTI</t>
  </si>
  <si>
    <t>SUBITI</t>
  </si>
  <si>
    <t>TOTALE</t>
  </si>
  <si>
    <t>AVELLINO</t>
  </si>
  <si>
    <t>GROSU</t>
  </si>
  <si>
    <t>NICOLA</t>
  </si>
  <si>
    <t>PEZZA</t>
  </si>
  <si>
    <t>SPINETTI</t>
  </si>
  <si>
    <t>CLASSIFICHE AGGIORNATE AL</t>
  </si>
  <si>
    <t>Giocate</t>
  </si>
  <si>
    <t xml:space="preserve">Vinte </t>
  </si>
  <si>
    <t>Paregg.</t>
  </si>
  <si>
    <t>Perse</t>
  </si>
  <si>
    <t>Punti</t>
  </si>
  <si>
    <t>SQUADRA</t>
  </si>
  <si>
    <t>IVAN</t>
  </si>
  <si>
    <t>MIONE</t>
  </si>
  <si>
    <t>DA SOLEDADE</t>
  </si>
  <si>
    <t>PAOLINI</t>
  </si>
  <si>
    <t>SOMMA</t>
  </si>
  <si>
    <t>GIACOMO</t>
  </si>
  <si>
    <t>RICCARDO</t>
  </si>
  <si>
    <t>PIETRO</t>
  </si>
  <si>
    <t>DIANA</t>
  </si>
  <si>
    <t>ESORDIENTI</t>
  </si>
  <si>
    <t>BIANCHI</t>
  </si>
  <si>
    <t>MANTOVANI</t>
  </si>
  <si>
    <t>GIOVANNI</t>
  </si>
  <si>
    <t xml:space="preserve">STRADA </t>
  </si>
  <si>
    <t xml:space="preserve">CALDARERA </t>
  </si>
  <si>
    <t>Lorenzo</t>
  </si>
  <si>
    <t>REBECCHI</t>
  </si>
  <si>
    <t>JORDAN</t>
  </si>
  <si>
    <t>STEFANO</t>
  </si>
  <si>
    <t>RETICO</t>
  </si>
  <si>
    <t>ANACLERIO</t>
  </si>
  <si>
    <t>NICCOLO'</t>
  </si>
  <si>
    <t>EDOARDO</t>
  </si>
  <si>
    <t>JACOPO</t>
  </si>
  <si>
    <t>ANDREA</t>
  </si>
  <si>
    <t xml:space="preserve">TONGON </t>
  </si>
  <si>
    <t>WITTAWAT</t>
  </si>
  <si>
    <t xml:space="preserve">COSTANZO </t>
  </si>
  <si>
    <t>DARIO</t>
  </si>
  <si>
    <t>DIEGO</t>
  </si>
  <si>
    <t>MAZZEI</t>
  </si>
  <si>
    <t>DAVID</t>
  </si>
  <si>
    <t>VACHINO</t>
  </si>
  <si>
    <t>PIRISI</t>
  </si>
  <si>
    <t>MATTEO</t>
  </si>
  <si>
    <t>CANESTRELLI</t>
  </si>
  <si>
    <t>FILIPPO</t>
  </si>
  <si>
    <t>PICCOLI AMICI 2006</t>
  </si>
  <si>
    <t>P.AMICI 2006</t>
  </si>
  <si>
    <t>Visitate il blog:- asdcampese.myblog.it</t>
  </si>
  <si>
    <t>telefono del campo sportivo Loc. Sighello 366 73 03 131</t>
  </si>
  <si>
    <t>pre</t>
  </si>
  <si>
    <t>ALEX</t>
  </si>
  <si>
    <t>fase INVERNALE</t>
  </si>
  <si>
    <t>p</t>
  </si>
  <si>
    <t>Pre</t>
  </si>
  <si>
    <t>TORNEO SUVERETO 25/4/2013</t>
  </si>
  <si>
    <t>TORNEO DI SUVERETO 25/4/13</t>
  </si>
  <si>
    <t>FESTA REG.PULCINO</t>
  </si>
  <si>
    <t>TORNEO S.VINCENZO</t>
  </si>
  <si>
    <t>Tf. 347 48 46 316</t>
  </si>
  <si>
    <t>Giovanissimi "B"</t>
  </si>
  <si>
    <t>PULCINI 2005</t>
  </si>
  <si>
    <t>P.AMICI 2007</t>
  </si>
  <si>
    <t>GIOVANISSIMI</t>
  </si>
  <si>
    <t>2000/2001</t>
  </si>
  <si>
    <t>PULCINI</t>
  </si>
  <si>
    <t>PICCOLI AMICI 2007</t>
  </si>
  <si>
    <t xml:space="preserve">Allenatore:- </t>
  </si>
  <si>
    <t>Gianni GASSINELLI</t>
  </si>
  <si>
    <t>Tf. 339 38 29 289</t>
  </si>
  <si>
    <t>PIOMBINO</t>
  </si>
  <si>
    <t>FIGUS</t>
  </si>
  <si>
    <t>Domenica</t>
  </si>
  <si>
    <t>G.S.ORLANDO -LI</t>
  </si>
  <si>
    <t>DIVERSI</t>
  </si>
  <si>
    <t>MARASCA</t>
  </si>
  <si>
    <t>SHIRLEY</t>
  </si>
  <si>
    <t>PES</t>
  </si>
  <si>
    <t>NOEL</t>
  </si>
  <si>
    <t>ROMANO</t>
  </si>
  <si>
    <t>ALBERTO</t>
  </si>
  <si>
    <t>VENDITTI</t>
  </si>
  <si>
    <t>DOMINGO</t>
  </si>
  <si>
    <t>MISIANO</t>
  </si>
  <si>
    <t>D'ANGELO</t>
  </si>
  <si>
    <t>ANGELO</t>
  </si>
  <si>
    <t>Allenatore:- Roberto BERTI</t>
  </si>
  <si>
    <t>Allenatore:-</t>
  </si>
  <si>
    <t>IANNI</t>
  </si>
  <si>
    <t>ENZO</t>
  </si>
  <si>
    <t>PRO LIVORNO</t>
  </si>
  <si>
    <t>SAN VINCENZO</t>
  </si>
  <si>
    <t>3^ GIORNATA</t>
  </si>
  <si>
    <t>1^ GIORNATA</t>
  </si>
  <si>
    <t>2^ giornata andata</t>
  </si>
  <si>
    <t>PROGETTO GIOV.ISOLAD’ELBA LIVORNO 9 S.D. RINVIATA</t>
  </si>
  <si>
    <t>VADA     ATLETICO PIOMBINO SSD ARL N.D.I.C.    1 - 4</t>
  </si>
  <si>
    <t>AUDACE ISOLA D’ELBA          SPORTING CECINA 1929    2 - 4</t>
  </si>
  <si>
    <t>CAMPESE 1969            PRO LIVORNO 1919 SORGENTI    0 - 10</t>
  </si>
  <si>
    <t>LIVORNO NORD PONTINO          ASD PROGETTO GIOV.ISOLAD’ELBA    5 - 5</t>
  </si>
  <si>
    <t>LIVORNO 9           S.D. VENTURINA CALCIO    0 - 0</t>
  </si>
  <si>
    <t>ORLANDO CALCIO LIVORNO            COLLEVICA    0 - 0</t>
  </si>
  <si>
    <t>ROSIGNANO SEI ROSE          SALIVOLI CALCIO    2 - 2</t>
  </si>
  <si>
    <t>SAN VINCENZO         FOLLONICA    2 - 2</t>
  </si>
  <si>
    <t>ROSIGNANO SEI ROSE          PRO LIVORNO 1919 SORGENTI    1 - 4</t>
  </si>
  <si>
    <t>AUDACE ISOLA D’ELBA       SALIVOLI CALCIO    6 - 1</t>
  </si>
  <si>
    <t>LIVORNO NORD PONTINO      ASD FOLLONICA    1 - 3</t>
  </si>
  <si>
    <t>LIVORNO 9         SPORTING CECINA 1929    2 - 3</t>
  </si>
  <si>
    <t>ORLANDO CALCIO LIVORNO          CAMPESE 1969    0 - 4</t>
  </si>
  <si>
    <t>SAN VINCENZO           COLLEVICA    2 - 0</t>
  </si>
  <si>
    <t>VADA              PROGETTO GIOV.ISOLAD’ELBA    0 - 3</t>
  </si>
  <si>
    <t>PRO LIVORNO 1919 SORGENTI ORLANDO CALCIO LIVORNO    10 - 0</t>
  </si>
  <si>
    <t>SPORTING CECINA 1929 LIVORNO NORD PONTINO ASD    3 - 0</t>
  </si>
  <si>
    <t>VENTURINA CALCIO VADA    7 - 0</t>
  </si>
  <si>
    <t>CAMPESE 1969 ATLETICO PIOMBINO SSD ARL    0 - 7</t>
  </si>
  <si>
    <t>COLLEVICA ROSIGNANO SEI ROSE    1 - 2</t>
  </si>
  <si>
    <t>FOLLONICA AUDACE ISOLA D’ELBA    1 - 3</t>
  </si>
  <si>
    <t>SALIVOLI CALCIO SAN VINCENZO    1 - 2</t>
  </si>
  <si>
    <t>FUORI</t>
  </si>
  <si>
    <t>VADA</t>
  </si>
  <si>
    <t>BOGNOMINI</t>
  </si>
  <si>
    <t>DINI</t>
  </si>
  <si>
    <t>RICCADO</t>
  </si>
  <si>
    <t>V.</t>
  </si>
  <si>
    <t>Pa.</t>
  </si>
  <si>
    <t>Pe.</t>
  </si>
  <si>
    <t>2</t>
  </si>
  <si>
    <t>3</t>
  </si>
  <si>
    <t>9</t>
  </si>
  <si>
    <t>1</t>
  </si>
  <si>
    <t>ROSIGNANO SEI ROSE</t>
  </si>
  <si>
    <t>4</t>
  </si>
  <si>
    <t>ATLETICO PIOMBINO</t>
  </si>
  <si>
    <t>G.</t>
  </si>
  <si>
    <t>VENTURINA CALCIO</t>
  </si>
  <si>
    <t>0</t>
  </si>
  <si>
    <t>AUDACE ISOLA D'ELBA</t>
  </si>
  <si>
    <t>SALIVOLI CALCIO</t>
  </si>
  <si>
    <t>LIVORNO NORD PONTINO</t>
  </si>
  <si>
    <t>ASD FOLLONICA</t>
  </si>
  <si>
    <t>LIVORNO 9</t>
  </si>
  <si>
    <t>SPORTING CECINA</t>
  </si>
  <si>
    <t>ORLANDO CALCIO LIVORNO</t>
  </si>
  <si>
    <t>ASD CAMPESE 1969</t>
  </si>
  <si>
    <t>ASD.COLLEVICA</t>
  </si>
  <si>
    <t>PROGETTO GIOVANI ISOLA</t>
  </si>
  <si>
    <t>S O C I E T A'</t>
  </si>
  <si>
    <t>CLASSIFICHE GIOVANISSIMI "B"</t>
  </si>
  <si>
    <t>CECINA</t>
  </si>
  <si>
    <t>AUDACE</t>
  </si>
  <si>
    <t>ROSIGNANO</t>
  </si>
  <si>
    <t>VENTURINA</t>
  </si>
  <si>
    <t>FOLLONICA</t>
  </si>
  <si>
    <t>P.G. PORTOAZZURRO</t>
  </si>
  <si>
    <t>CAMPESE</t>
  </si>
  <si>
    <t>SALIVOLI</t>
  </si>
  <si>
    <t>COLLEVICA</t>
  </si>
  <si>
    <t>GIOVANISSIMI "B"</t>
  </si>
  <si>
    <t>ATLETICO PIOMBINO SSD          ARL VENTURINA CALCIO  1  -  4</t>
  </si>
  <si>
    <t>Vittoria</t>
  </si>
  <si>
    <t>Sconfitta</t>
  </si>
  <si>
    <t>Pareggio</t>
  </si>
  <si>
    <t>2- Figus</t>
  </si>
  <si>
    <t>VERZI</t>
  </si>
  <si>
    <t>PIERO</t>
  </si>
  <si>
    <t>DEL VECCHIO</t>
  </si>
  <si>
    <t>SIMONE</t>
  </si>
  <si>
    <t>MATAFIRRI</t>
  </si>
  <si>
    <t>PERIA</t>
  </si>
  <si>
    <t>PACINI</t>
  </si>
  <si>
    <t>TURINI</t>
  </si>
  <si>
    <t>FRANCESCO</t>
  </si>
  <si>
    <t>GABRIELE</t>
  </si>
  <si>
    <t>ALFEI</t>
  </si>
  <si>
    <t>CESARE</t>
  </si>
  <si>
    <t>MARINO</t>
  </si>
  <si>
    <t>BISSO</t>
  </si>
  <si>
    <t>LUCA</t>
  </si>
  <si>
    <t>MATTAFIRRI</t>
  </si>
  <si>
    <t>Allenatore:-Roberto BERTI</t>
  </si>
  <si>
    <t>Alberto TURINI</t>
  </si>
  <si>
    <t>TF.347 59 78 648</t>
  </si>
  <si>
    <t>Allenatore:- Umberto FORESI</t>
  </si>
  <si>
    <t>Tf. 340 72 38 986</t>
  </si>
  <si>
    <t>ATL.PIOMBINO</t>
  </si>
  <si>
    <t>AUDACE IS. D'ELBA</t>
  </si>
  <si>
    <t>CAMPESE 1969</t>
  </si>
  <si>
    <t>P.G. P.AZZURRO</t>
  </si>
  <si>
    <t>ASD. VENTURINA</t>
  </si>
  <si>
    <t>And.</t>
  </si>
  <si>
    <t>Rit.</t>
  </si>
  <si>
    <t xml:space="preserve">PRO LIVORNO   </t>
  </si>
  <si>
    <t>ORLANDO CALCIO LI</t>
  </si>
  <si>
    <t>CECINA 1929</t>
  </si>
  <si>
    <t xml:space="preserve">VENTURINA CALCIO  </t>
  </si>
  <si>
    <t xml:space="preserve">CAMPESE 1969  </t>
  </si>
  <si>
    <t xml:space="preserve">COLLEVICA  </t>
  </si>
  <si>
    <t xml:space="preserve">FOLLONICA  </t>
  </si>
  <si>
    <t>AUDACE P.F.</t>
  </si>
  <si>
    <t>R</t>
  </si>
  <si>
    <t xml:space="preserve">SALIVOLI CALCIO  </t>
  </si>
  <si>
    <t>2^ GIORNATA</t>
  </si>
  <si>
    <t>PRO LIVORNO 1919</t>
  </si>
  <si>
    <t>ATL. PIOMBINO</t>
  </si>
  <si>
    <t>ASD. FOLLONICA</t>
  </si>
  <si>
    <t>4^ GIORNATA</t>
  </si>
  <si>
    <t>P.AZZURRO</t>
  </si>
  <si>
    <t>CAPOLIVERI</t>
  </si>
  <si>
    <t>1- Spinetti</t>
  </si>
  <si>
    <t>Lunedì</t>
  </si>
  <si>
    <t>PULCIN I 2003</t>
  </si>
  <si>
    <t>PROGETTO GIOV.ISOLAD’ELBA AUDACE ISOLA D’ELBA 1 - 3</t>
  </si>
  <si>
    <t>ATLETICO PIOMBINO SSD ARL LIVORNO 9 S.D. 2 - 3</t>
  </si>
  <si>
    <t>SPORTING CECINA 1929 SAN VINCENZO 2 - 3</t>
  </si>
  <si>
    <t>COLLEVICA PRO LIVORNO 1919 SORGENTI 0 - 9</t>
  </si>
  <si>
    <t>FOLLONICA ROSIGNANO SEI ROSE 2 - 3</t>
  </si>
  <si>
    <t>SALIVOLI CALCIO ORLANDO CALCIO LIVORNO 8 - 0</t>
  </si>
  <si>
    <t>VADA CAMPESE 1969 4 - 1</t>
  </si>
  <si>
    <t>VENTURINA CALCIO LIVORNO NORD PONTINO ASD 2 - 3</t>
  </si>
  <si>
    <t>PG. P.AZZURRO</t>
  </si>
  <si>
    <t>AUDACE PF.</t>
  </si>
  <si>
    <t>ORLANDO LIVORNO</t>
  </si>
  <si>
    <t>NORD PONTINO</t>
  </si>
  <si>
    <t>Campionato Giovanissimi "B"</t>
  </si>
  <si>
    <t>1- Carabellese</t>
  </si>
  <si>
    <t>Sabato</t>
  </si>
  <si>
    <t>5^  GIORNATA</t>
  </si>
  <si>
    <t>GS.ORLANDO.LI</t>
  </si>
  <si>
    <t>5- Mazzei N.</t>
  </si>
  <si>
    <t>PG.P.AZZURRO</t>
  </si>
  <si>
    <t>P.A. 2007</t>
  </si>
  <si>
    <t>Collegamento</t>
  </si>
  <si>
    <t>CLASSIFICHE!A1</t>
  </si>
  <si>
    <t>Classifica Marcatori'!A1</t>
  </si>
  <si>
    <t>risultati fase invernale'!A1</t>
  </si>
  <si>
    <t>2000'!A1</t>
  </si>
  <si>
    <t>2002'!A1</t>
  </si>
  <si>
    <t>2003'!A1</t>
  </si>
  <si>
    <t>2005'!A1</t>
  </si>
  <si>
    <t>2006'!A1</t>
  </si>
  <si>
    <t>2007'!A1</t>
  </si>
  <si>
    <t>Risultati primaverili'!A1</t>
  </si>
  <si>
    <t>Ris e cla Giov.B'!A1</t>
  </si>
  <si>
    <t xml:space="preserve">MAZZEI </t>
  </si>
  <si>
    <t>Niccolò</t>
  </si>
  <si>
    <t>Jacopo</t>
  </si>
  <si>
    <t>http://asdcampese1969.jimdo.com/</t>
  </si>
  <si>
    <t>http://asdcampese.myblog.it/</t>
  </si>
  <si>
    <t>Vinte</t>
  </si>
  <si>
    <t>Pareggiate</t>
  </si>
  <si>
    <t>RIEPILOGO</t>
  </si>
  <si>
    <t>VECCHIATO</t>
  </si>
  <si>
    <t>VITTORIO</t>
  </si>
  <si>
    <t>TROCCOLO</t>
  </si>
  <si>
    <t>BERTI</t>
  </si>
  <si>
    <t>ALESSANDRO</t>
  </si>
  <si>
    <t>CERVINI</t>
  </si>
  <si>
    <t>GHAYA</t>
  </si>
  <si>
    <t>ZACCARIA</t>
  </si>
  <si>
    <t>PILERI</t>
  </si>
  <si>
    <t>MARCO</t>
  </si>
  <si>
    <t>al 20/10/2013</t>
  </si>
  <si>
    <t>GOBBATO</t>
  </si>
  <si>
    <t>7- Gobbato</t>
  </si>
  <si>
    <t>7- Paolini</t>
  </si>
  <si>
    <t>6- Retico</t>
  </si>
  <si>
    <t>3- Pacini</t>
  </si>
  <si>
    <t>Alessandro</t>
  </si>
  <si>
    <t>BERTI Alessandro</t>
  </si>
  <si>
    <t>PAOLINI Riccardo</t>
  </si>
  <si>
    <t>RETICO Simone</t>
  </si>
  <si>
    <t>diff.</t>
  </si>
  <si>
    <t>q.te</t>
  </si>
  <si>
    <t>Data</t>
  </si>
  <si>
    <t>RIPOSO</t>
  </si>
  <si>
    <t>PORTOAZZURRO</t>
  </si>
  <si>
    <t>RIO MARINA</t>
  </si>
  <si>
    <t>P.AZZURRO - B</t>
  </si>
  <si>
    <t>PALAZZI</t>
  </si>
  <si>
    <t>CONCENTRAMENTO</t>
  </si>
  <si>
    <t>PORTOFERRAIO</t>
  </si>
  <si>
    <t>LIVORNO NORD</t>
  </si>
  <si>
    <t>CALENDARI FASE INVERNALE - STAGIONE AGONISTICA 2013/2014</t>
  </si>
  <si>
    <t>GOBBATO Ivan manca la foto</t>
  </si>
  <si>
    <t>ORLANDO</t>
  </si>
  <si>
    <t>Allenatore</t>
  </si>
  <si>
    <t>LUNEDI</t>
  </si>
  <si>
    <t>MARTEDI</t>
  </si>
  <si>
    <t>MERCOLEDI</t>
  </si>
  <si>
    <t>GIOVEDI</t>
  </si>
  <si>
    <t>VENERDI</t>
  </si>
  <si>
    <t>P.AMICI</t>
  </si>
  <si>
    <t>2006</t>
  </si>
  <si>
    <t>2005</t>
  </si>
  <si>
    <t>2003</t>
  </si>
  <si>
    <t>2002</t>
  </si>
  <si>
    <t>GIOV. "B"</t>
  </si>
  <si>
    <t>2000</t>
  </si>
  <si>
    <t>BOGGIO C.</t>
  </si>
  <si>
    <t xml:space="preserve">BERTI </t>
  </si>
  <si>
    <t>PITANIELLO</t>
  </si>
  <si>
    <t>BOGGIO</t>
  </si>
  <si>
    <t>GASSINELLI</t>
  </si>
  <si>
    <t>BASILE</t>
  </si>
  <si>
    <t>FORESI</t>
  </si>
  <si>
    <t>ORARIO ALLENAMENTI</t>
  </si>
  <si>
    <t>STAGIONE AGONISTICA 2013 / 2014</t>
  </si>
  <si>
    <t>GIOCATE</t>
  </si>
  <si>
    <t>3- Bianchi</t>
  </si>
  <si>
    <t>2- Bognomini</t>
  </si>
  <si>
    <t>cliccare sulla cella per andare a:-</t>
  </si>
  <si>
    <t>2-Auditore</t>
  </si>
  <si>
    <t>18-Berti</t>
  </si>
  <si>
    <t>5- Vecchiato</t>
  </si>
  <si>
    <t>Martedì</t>
  </si>
  <si>
    <t>BOGNOMINI Jacopo</t>
  </si>
  <si>
    <t>(manca la foto)</t>
  </si>
  <si>
    <t>1- Bisso</t>
  </si>
  <si>
    <t>4- Bognomini</t>
  </si>
  <si>
    <t>1-Pulvirenti, Strada</t>
  </si>
</sst>
</file>

<file path=xl/styles.xml><?xml version="1.0" encoding="utf-8"?>
<styleSheet xmlns="http://schemas.openxmlformats.org/spreadsheetml/2006/main">
  <fonts count="88">
    <font>
      <sz val="11"/>
      <color theme="1"/>
      <name val="Calibri"/>
      <family val="2"/>
      <scheme val="minor"/>
    </font>
    <font>
      <b/>
      <i/>
      <sz val="14"/>
      <name val="Arial"/>
      <family val="2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u/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36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theme="1"/>
      <name val="Arial"/>
      <family val="2"/>
    </font>
    <font>
      <b/>
      <sz val="9"/>
      <color rgb="FF00B05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1"/>
      <color theme="1"/>
      <name val="Emmett"/>
    </font>
    <font>
      <sz val="11"/>
      <color theme="1"/>
      <name val="Emmett"/>
    </font>
    <font>
      <b/>
      <sz val="11"/>
      <name val="Emmett"/>
    </font>
    <font>
      <b/>
      <u/>
      <sz val="11"/>
      <color theme="1"/>
      <name val="Arial Black"/>
      <family val="2"/>
    </font>
    <font>
      <u/>
      <sz val="11"/>
      <color theme="10"/>
      <name val="Calibri"/>
      <family val="2"/>
    </font>
    <font>
      <sz val="14"/>
      <color theme="1"/>
      <name val="Calibri"/>
      <family val="2"/>
      <scheme val="minor"/>
    </font>
    <font>
      <b/>
      <i/>
      <sz val="12"/>
      <name val="Arial"/>
      <family val="2"/>
    </font>
    <font>
      <b/>
      <sz val="22"/>
      <color theme="1"/>
      <name val="Rockwell"/>
      <family val="1"/>
    </font>
    <font>
      <b/>
      <sz val="22"/>
      <color theme="0"/>
      <name val="Rockwell"/>
      <family val="1"/>
    </font>
    <font>
      <b/>
      <sz val="18"/>
      <color theme="1"/>
      <name val="Rockwell"/>
      <family val="1"/>
    </font>
    <font>
      <b/>
      <sz val="20"/>
      <color theme="0"/>
      <name val="Rockwell"/>
      <family val="1"/>
    </font>
    <font>
      <b/>
      <sz val="11"/>
      <color theme="1"/>
      <name val="DicotBold"/>
    </font>
    <font>
      <b/>
      <sz val="14"/>
      <color theme="1"/>
      <name val="DicotBold"/>
    </font>
    <font>
      <b/>
      <sz val="11"/>
      <color theme="0"/>
      <name val="Rockwell"/>
      <family val="1"/>
    </font>
    <font>
      <b/>
      <sz val="16"/>
      <color theme="0"/>
      <name val="Rockwell"/>
      <family val="1"/>
    </font>
    <font>
      <b/>
      <sz val="18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79998168889431442"/>
        <bgColor indexed="26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/>
        <bgColor indexed="64"/>
      </patternFill>
    </fill>
  </fills>
  <borders count="8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rgb="FF00B05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FF0000"/>
      </left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9" fillId="0" borderId="0" applyNumberFormat="0" applyFill="0" applyBorder="0" applyAlignment="0" applyProtection="0">
      <alignment vertical="top"/>
      <protection locked="0"/>
    </xf>
  </cellStyleXfs>
  <cellXfs count="1101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2" borderId="0" xfId="0" applyFill="1" applyBorder="1"/>
    <xf numFmtId="0" fontId="0" fillId="2" borderId="0" xfId="0" applyFill="1"/>
    <xf numFmtId="0" fontId="5" fillId="0" borderId="0" xfId="0" applyFont="1"/>
    <xf numFmtId="0" fontId="4" fillId="0" borderId="0" xfId="0" applyFont="1"/>
    <xf numFmtId="0" fontId="0" fillId="2" borderId="20" xfId="0" applyFill="1" applyBorder="1"/>
    <xf numFmtId="0" fontId="0" fillId="2" borderId="21" xfId="0" applyFill="1" applyBorder="1"/>
    <xf numFmtId="0" fontId="0" fillId="4" borderId="20" xfId="0" applyFill="1" applyBorder="1"/>
    <xf numFmtId="0" fontId="0" fillId="4" borderId="21" xfId="0" applyFill="1" applyBorder="1" applyAlignment="1">
      <alignment horizontal="center"/>
    </xf>
    <xf numFmtId="0" fontId="0" fillId="2" borderId="22" xfId="0" applyFill="1" applyBorder="1"/>
    <xf numFmtId="0" fontId="6" fillId="4" borderId="23" xfId="0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0" fontId="6" fillId="2" borderId="0" xfId="0" applyFont="1" applyFill="1" applyBorder="1"/>
    <xf numFmtId="0" fontId="6" fillId="2" borderId="22" xfId="0" applyFont="1" applyFill="1" applyBorder="1"/>
    <xf numFmtId="0" fontId="7" fillId="5" borderId="13" xfId="0" applyFont="1" applyFill="1" applyBorder="1" applyAlignment="1" applyProtection="1">
      <alignment horizontal="center"/>
      <protection locked="0"/>
    </xf>
    <xf numFmtId="0" fontId="7" fillId="5" borderId="14" xfId="0" applyFont="1" applyFill="1" applyBorder="1" applyAlignment="1" applyProtection="1">
      <alignment horizontal="center"/>
      <protection locked="0"/>
    </xf>
    <xf numFmtId="0" fontId="7" fillId="3" borderId="13" xfId="0" applyFont="1" applyFill="1" applyBorder="1" applyAlignment="1" applyProtection="1">
      <alignment horizontal="center"/>
      <protection locked="0"/>
    </xf>
    <xf numFmtId="0" fontId="7" fillId="3" borderId="14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>
      <alignment horizontal="center"/>
    </xf>
    <xf numFmtId="0" fontId="9" fillId="2" borderId="0" xfId="0" applyFont="1" applyFill="1" applyBorder="1"/>
    <xf numFmtId="0" fontId="8" fillId="2" borderId="22" xfId="0" applyFont="1" applyFill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4" fillId="0" borderId="11" xfId="0" applyFont="1" applyBorder="1"/>
    <xf numFmtId="0" fontId="0" fillId="0" borderId="12" xfId="0" applyBorder="1" applyAlignment="1" applyProtection="1">
      <alignment horizontal="center"/>
      <protection locked="0"/>
    </xf>
    <xf numFmtId="0" fontId="4" fillId="0" borderId="13" xfId="0" applyFont="1" applyBorder="1"/>
    <xf numFmtId="0" fontId="0" fillId="0" borderId="14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8" fillId="0" borderId="0" xfId="0" applyFont="1"/>
    <xf numFmtId="0" fontId="0" fillId="3" borderId="16" xfId="0" applyFill="1" applyBorder="1"/>
    <xf numFmtId="0" fontId="0" fillId="5" borderId="16" xfId="0" applyFill="1" applyBorder="1"/>
    <xf numFmtId="0" fontId="10" fillId="0" borderId="0" xfId="0" applyFont="1"/>
    <xf numFmtId="0" fontId="11" fillId="0" borderId="0" xfId="0" applyFont="1"/>
    <xf numFmtId="0" fontId="8" fillId="0" borderId="35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13" fillId="0" borderId="0" xfId="0" applyFont="1"/>
    <xf numFmtId="0" fontId="0" fillId="6" borderId="12" xfId="0" applyFill="1" applyBorder="1"/>
    <xf numFmtId="0" fontId="14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6" borderId="14" xfId="0" applyFill="1" applyBorder="1"/>
    <xf numFmtId="0" fontId="15" fillId="0" borderId="1" xfId="0" applyFont="1" applyBorder="1" applyAlignment="1">
      <alignment horizontal="center"/>
    </xf>
    <xf numFmtId="0" fontId="16" fillId="0" borderId="0" xfId="0" applyFont="1"/>
    <xf numFmtId="0" fontId="17" fillId="0" borderId="0" xfId="0" applyFont="1"/>
    <xf numFmtId="0" fontId="0" fillId="2" borderId="16" xfId="0" applyFill="1" applyBorder="1"/>
    <xf numFmtId="0" fontId="18" fillId="0" borderId="0" xfId="0" applyFont="1"/>
    <xf numFmtId="0" fontId="4" fillId="0" borderId="1" xfId="0" applyFont="1" applyBorder="1" applyAlignment="1">
      <alignment horizontal="center"/>
    </xf>
    <xf numFmtId="0" fontId="19" fillId="0" borderId="0" xfId="0" applyFont="1"/>
    <xf numFmtId="0" fontId="0" fillId="4" borderId="39" xfId="0" applyFill="1" applyBorder="1"/>
    <xf numFmtId="0" fontId="0" fillId="4" borderId="22" xfId="0" applyFill="1" applyBorder="1"/>
    <xf numFmtId="0" fontId="0" fillId="4" borderId="0" xfId="0" applyFill="1" applyBorder="1"/>
    <xf numFmtId="0" fontId="0" fillId="4" borderId="40" xfId="0" applyFill="1" applyBorder="1"/>
    <xf numFmtId="0" fontId="0" fillId="7" borderId="0" xfId="0" applyFill="1"/>
    <xf numFmtId="0" fontId="4" fillId="0" borderId="28" xfId="0" applyFont="1" applyBorder="1"/>
    <xf numFmtId="0" fontId="4" fillId="0" borderId="3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6" borderId="0" xfId="0" applyFill="1"/>
    <xf numFmtId="0" fontId="0" fillId="2" borderId="43" xfId="0" applyFill="1" applyBorder="1"/>
    <xf numFmtId="0" fontId="8" fillId="0" borderId="41" xfId="0" applyFont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47" xfId="0" applyFont="1" applyBorder="1" applyAlignment="1">
      <alignment horizontal="center"/>
    </xf>
    <xf numFmtId="0" fontId="7" fillId="3" borderId="28" xfId="0" applyFont="1" applyFill="1" applyBorder="1" applyAlignment="1">
      <alignment horizontal="center"/>
    </xf>
    <xf numFmtId="0" fontId="7" fillId="3" borderId="29" xfId="0" applyFont="1" applyFill="1" applyBorder="1" applyAlignment="1">
      <alignment horizontal="center"/>
    </xf>
    <xf numFmtId="0" fontId="7" fillId="5" borderId="28" xfId="0" applyFont="1" applyFill="1" applyBorder="1" applyAlignment="1" applyProtection="1">
      <alignment horizontal="center"/>
      <protection locked="0"/>
    </xf>
    <xf numFmtId="0" fontId="7" fillId="5" borderId="29" xfId="0" applyFont="1" applyFill="1" applyBorder="1" applyAlignment="1" applyProtection="1">
      <alignment horizontal="center"/>
      <protection locked="0"/>
    </xf>
    <xf numFmtId="0" fontId="7" fillId="3" borderId="28" xfId="0" applyFont="1" applyFill="1" applyBorder="1" applyAlignment="1" applyProtection="1">
      <alignment horizontal="center"/>
      <protection locked="0"/>
    </xf>
    <xf numFmtId="0" fontId="7" fillId="3" borderId="29" xfId="0" applyFont="1" applyFill="1" applyBorder="1" applyAlignment="1" applyProtection="1">
      <alignment horizontal="center"/>
      <protection locked="0"/>
    </xf>
    <xf numFmtId="0" fontId="0" fillId="9" borderId="49" xfId="0" applyFill="1" applyBorder="1" applyAlignment="1" applyProtection="1">
      <alignment horizontal="center"/>
      <protection locked="0"/>
    </xf>
    <xf numFmtId="0" fontId="0" fillId="9" borderId="31" xfId="0" applyFill="1" applyBorder="1" applyAlignment="1" applyProtection="1">
      <alignment horizontal="center"/>
      <protection locked="0"/>
    </xf>
    <xf numFmtId="0" fontId="0" fillId="9" borderId="14" xfId="0" applyFill="1" applyBorder="1" applyAlignment="1" applyProtection="1">
      <alignment horizontal="center"/>
      <protection locked="0"/>
    </xf>
    <xf numFmtId="0" fontId="0" fillId="9" borderId="34" xfId="0" applyFill="1" applyBorder="1" applyAlignment="1" applyProtection="1">
      <alignment horizontal="center"/>
      <protection locked="0"/>
    </xf>
    <xf numFmtId="0" fontId="0" fillId="9" borderId="29" xfId="0" applyFill="1" applyBorder="1" applyAlignment="1" applyProtection="1">
      <alignment horizontal="center"/>
      <protection locked="0"/>
    </xf>
    <xf numFmtId="0" fontId="7" fillId="6" borderId="13" xfId="0" applyFont="1" applyFill="1" applyBorder="1" applyAlignment="1" applyProtection="1">
      <alignment horizontal="center"/>
      <protection locked="0"/>
    </xf>
    <xf numFmtId="0" fontId="7" fillId="6" borderId="14" xfId="0" applyFont="1" applyFill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4" fillId="10" borderId="11" xfId="0" applyFont="1" applyFill="1" applyBorder="1" applyAlignment="1" applyProtection="1">
      <alignment horizontal="center"/>
      <protection locked="0"/>
    </xf>
    <xf numFmtId="0" fontId="4" fillId="10" borderId="12" xfId="0" applyFont="1" applyFill="1" applyBorder="1" applyAlignment="1" applyProtection="1">
      <alignment horizontal="center"/>
      <protection locked="0"/>
    </xf>
    <xf numFmtId="0" fontId="4" fillId="10" borderId="50" xfId="0" applyFont="1" applyFill="1" applyBorder="1" applyAlignment="1" applyProtection="1">
      <alignment horizontal="center"/>
      <protection locked="0"/>
    </xf>
    <xf numFmtId="0" fontId="4" fillId="10" borderId="49" xfId="0" applyFont="1" applyFill="1" applyBorder="1" applyAlignment="1" applyProtection="1">
      <alignment horizontal="center"/>
      <protection locked="0"/>
    </xf>
    <xf numFmtId="0" fontId="4" fillId="10" borderId="13" xfId="0" applyFont="1" applyFill="1" applyBorder="1" applyAlignment="1" applyProtection="1">
      <alignment horizontal="center"/>
      <protection locked="0"/>
    </xf>
    <xf numFmtId="0" fontId="4" fillId="10" borderId="14" xfId="0" applyFont="1" applyFill="1" applyBorder="1" applyAlignment="1" applyProtection="1">
      <alignment horizontal="center"/>
      <protection locked="0"/>
    </xf>
    <xf numFmtId="0" fontId="4" fillId="10" borderId="48" xfId="0" applyFont="1" applyFill="1" applyBorder="1" applyAlignment="1" applyProtection="1">
      <alignment horizontal="center"/>
      <protection locked="0"/>
    </xf>
    <xf numFmtId="0" fontId="4" fillId="10" borderId="31" xfId="0" applyFont="1" applyFill="1" applyBorder="1" applyAlignment="1" applyProtection="1">
      <alignment horizontal="center"/>
      <protection locked="0"/>
    </xf>
    <xf numFmtId="0" fontId="4" fillId="10" borderId="32" xfId="0" applyFont="1" applyFill="1" applyBorder="1" applyAlignment="1" applyProtection="1">
      <alignment horizontal="center"/>
      <protection locked="0"/>
    </xf>
    <xf numFmtId="0" fontId="4" fillId="10" borderId="33" xfId="0" applyFont="1" applyFill="1" applyBorder="1" applyAlignment="1" applyProtection="1">
      <alignment horizontal="center"/>
      <protection locked="0"/>
    </xf>
    <xf numFmtId="0" fontId="4" fillId="10" borderId="28" xfId="0" applyFont="1" applyFill="1" applyBorder="1" applyAlignment="1" applyProtection="1">
      <alignment horizontal="center"/>
      <protection locked="0"/>
    </xf>
    <xf numFmtId="0" fontId="4" fillId="10" borderId="29" xfId="0" applyFont="1" applyFill="1" applyBorder="1" applyAlignment="1" applyProtection="1">
      <alignment horizontal="center"/>
      <protection locked="0"/>
    </xf>
    <xf numFmtId="0" fontId="4" fillId="10" borderId="51" xfId="0" applyFont="1" applyFill="1" applyBorder="1" applyAlignment="1" applyProtection="1">
      <alignment horizontal="center"/>
      <protection locked="0"/>
    </xf>
    <xf numFmtId="0" fontId="4" fillId="10" borderId="34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0" fillId="11" borderId="12" xfId="0" applyFill="1" applyBorder="1" applyAlignment="1" applyProtection="1">
      <alignment horizontal="center"/>
      <protection locked="0"/>
    </xf>
    <xf numFmtId="0" fontId="0" fillId="11" borderId="50" xfId="0" applyFill="1" applyBorder="1" applyAlignment="1" applyProtection="1">
      <alignment horizontal="center"/>
      <protection locked="0"/>
    </xf>
    <xf numFmtId="0" fontId="0" fillId="11" borderId="49" xfId="0" applyFill="1" applyBorder="1" applyAlignment="1" applyProtection="1">
      <alignment horizontal="center"/>
      <protection locked="0"/>
    </xf>
    <xf numFmtId="0" fontId="0" fillId="11" borderId="13" xfId="0" applyFill="1" applyBorder="1" applyAlignment="1" applyProtection="1">
      <alignment horizontal="center"/>
      <protection locked="0"/>
    </xf>
    <xf numFmtId="0" fontId="0" fillId="11" borderId="14" xfId="0" applyFill="1" applyBorder="1" applyAlignment="1" applyProtection="1">
      <alignment horizontal="center"/>
      <protection locked="0"/>
    </xf>
    <xf numFmtId="0" fontId="0" fillId="11" borderId="48" xfId="0" applyFill="1" applyBorder="1" applyAlignment="1" applyProtection="1">
      <alignment horizontal="center"/>
      <protection locked="0"/>
    </xf>
    <xf numFmtId="0" fontId="0" fillId="11" borderId="31" xfId="0" applyFill="1" applyBorder="1" applyAlignment="1" applyProtection="1">
      <alignment horizontal="center"/>
      <protection locked="0"/>
    </xf>
    <xf numFmtId="0" fontId="0" fillId="11" borderId="32" xfId="0" applyFill="1" applyBorder="1" applyAlignment="1" applyProtection="1">
      <alignment horizontal="center"/>
      <protection locked="0"/>
    </xf>
    <xf numFmtId="0" fontId="0" fillId="11" borderId="33" xfId="0" applyFill="1" applyBorder="1" applyAlignment="1" applyProtection="1">
      <alignment horizontal="center"/>
      <protection locked="0"/>
    </xf>
    <xf numFmtId="0" fontId="0" fillId="11" borderId="28" xfId="0" applyFill="1" applyBorder="1" applyAlignment="1" applyProtection="1">
      <alignment horizontal="center"/>
      <protection locked="0"/>
    </xf>
    <xf numFmtId="0" fontId="0" fillId="11" borderId="29" xfId="0" applyFill="1" applyBorder="1" applyAlignment="1" applyProtection="1">
      <alignment horizontal="center"/>
      <protection locked="0"/>
    </xf>
    <xf numFmtId="0" fontId="0" fillId="11" borderId="51" xfId="0" applyFill="1" applyBorder="1" applyAlignment="1" applyProtection="1">
      <alignment horizontal="center"/>
      <protection locked="0"/>
    </xf>
    <xf numFmtId="0" fontId="0" fillId="11" borderId="34" xfId="0" applyFill="1" applyBorder="1" applyAlignment="1" applyProtection="1">
      <alignment horizontal="center"/>
      <protection locked="0"/>
    </xf>
    <xf numFmtId="0" fontId="0" fillId="6" borderId="0" xfId="0" applyFill="1" applyBorder="1"/>
    <xf numFmtId="0" fontId="4" fillId="0" borderId="3" xfId="0" applyFont="1" applyBorder="1" applyAlignment="1">
      <alignment horizontal="center"/>
    </xf>
    <xf numFmtId="0" fontId="4" fillId="2" borderId="0" xfId="0" applyFont="1" applyFill="1" applyBorder="1"/>
    <xf numFmtId="0" fontId="2" fillId="17" borderId="54" xfId="0" applyFont="1" applyFill="1" applyBorder="1" applyAlignment="1">
      <alignment horizontal="left" vertical="center"/>
    </xf>
    <xf numFmtId="0" fontId="21" fillId="6" borderId="55" xfId="0" applyFont="1" applyFill="1" applyBorder="1" applyAlignment="1">
      <alignment horizontal="left" vertical="center"/>
    </xf>
    <xf numFmtId="0" fontId="21" fillId="17" borderId="55" xfId="0" applyFont="1" applyFill="1" applyBorder="1" applyAlignment="1">
      <alignment horizontal="left" vertical="center"/>
    </xf>
    <xf numFmtId="0" fontId="2" fillId="17" borderId="56" xfId="0" applyFont="1" applyFill="1" applyBorder="1" applyAlignment="1">
      <alignment horizontal="left" vertical="center"/>
    </xf>
    <xf numFmtId="0" fontId="21" fillId="6" borderId="57" xfId="0" applyFont="1" applyFill="1" applyBorder="1" applyAlignment="1">
      <alignment horizontal="left" vertical="center"/>
    </xf>
    <xf numFmtId="0" fontId="7" fillId="5" borderId="28" xfId="0" applyFont="1" applyFill="1" applyBorder="1" applyAlignment="1">
      <alignment horizontal="center"/>
    </xf>
    <xf numFmtId="0" fontId="7" fillId="5" borderId="29" xfId="0" applyFont="1" applyFill="1" applyBorder="1" applyAlignment="1">
      <alignment horizontal="center"/>
    </xf>
    <xf numFmtId="0" fontId="7" fillId="16" borderId="28" xfId="0" applyFont="1" applyFill="1" applyBorder="1" applyAlignment="1" applyProtection="1">
      <alignment horizontal="center"/>
      <protection locked="0"/>
    </xf>
    <xf numFmtId="0" fontId="7" fillId="16" borderId="29" xfId="0" applyFont="1" applyFill="1" applyBorder="1" applyAlignment="1" applyProtection="1">
      <alignment horizontal="center"/>
      <protection locked="0"/>
    </xf>
    <xf numFmtId="0" fontId="4" fillId="0" borderId="3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1" fillId="17" borderId="0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4" fillId="0" borderId="49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10" borderId="58" xfId="0" applyFont="1" applyFill="1" applyBorder="1" applyAlignment="1" applyProtection="1">
      <alignment horizontal="center"/>
      <protection locked="0"/>
    </xf>
    <xf numFmtId="0" fontId="0" fillId="0" borderId="14" xfId="0" applyFill="1" applyBorder="1"/>
    <xf numFmtId="0" fontId="4" fillId="2" borderId="39" xfId="0" applyFont="1" applyFill="1" applyBorder="1" applyAlignment="1">
      <alignment horizontal="center"/>
    </xf>
    <xf numFmtId="0" fontId="0" fillId="2" borderId="40" xfId="0" applyFill="1" applyBorder="1"/>
    <xf numFmtId="0" fontId="0" fillId="2" borderId="24" xfId="0" applyFill="1" applyBorder="1"/>
    <xf numFmtId="0" fontId="4" fillId="2" borderId="23" xfId="0" applyFont="1" applyFill="1" applyBorder="1" applyAlignment="1">
      <alignment horizontal="center"/>
    </xf>
    <xf numFmtId="0" fontId="22" fillId="2" borderId="40" xfId="0" applyFont="1" applyFill="1" applyBorder="1"/>
    <xf numFmtId="0" fontId="4" fillId="16" borderId="16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4" fillId="16" borderId="45" xfId="0" applyFont="1" applyFill="1" applyBorder="1" applyAlignment="1">
      <alignment horizontal="center"/>
    </xf>
    <xf numFmtId="0" fontId="0" fillId="3" borderId="39" xfId="0" applyFill="1" applyBorder="1"/>
    <xf numFmtId="0" fontId="0" fillId="3" borderId="0" xfId="0" applyFill="1" applyBorder="1"/>
    <xf numFmtId="0" fontId="0" fillId="3" borderId="22" xfId="0" applyFill="1" applyBorder="1"/>
    <xf numFmtId="0" fontId="5" fillId="2" borderId="20" xfId="0" applyFont="1" applyFill="1" applyBorder="1"/>
    <xf numFmtId="0" fontId="4" fillId="6" borderId="11" xfId="0" applyFont="1" applyFill="1" applyBorder="1" applyAlignment="1" applyProtection="1">
      <alignment horizontal="center"/>
      <protection locked="0"/>
    </xf>
    <xf numFmtId="0" fontId="4" fillId="6" borderId="12" xfId="0" applyFont="1" applyFill="1" applyBorder="1" applyAlignment="1" applyProtection="1">
      <alignment horizontal="center"/>
      <protection locked="0"/>
    </xf>
    <xf numFmtId="0" fontId="4" fillId="6" borderId="50" xfId="0" applyFont="1" applyFill="1" applyBorder="1" applyAlignment="1" applyProtection="1">
      <alignment horizontal="center"/>
      <protection locked="0"/>
    </xf>
    <xf numFmtId="0" fontId="4" fillId="6" borderId="49" xfId="0" applyFont="1" applyFill="1" applyBorder="1" applyAlignment="1" applyProtection="1">
      <alignment horizontal="center"/>
      <protection locked="0"/>
    </xf>
    <xf numFmtId="0" fontId="0" fillId="6" borderId="50" xfId="0" applyFill="1" applyBorder="1" applyAlignment="1" applyProtection="1">
      <alignment horizontal="center"/>
      <protection locked="0"/>
    </xf>
    <xf numFmtId="0" fontId="0" fillId="6" borderId="49" xfId="0" applyFill="1" applyBorder="1" applyAlignment="1" applyProtection="1">
      <alignment horizontal="center"/>
      <protection locked="0"/>
    </xf>
    <xf numFmtId="0" fontId="0" fillId="6" borderId="11" xfId="0" applyFill="1" applyBorder="1" applyAlignment="1" applyProtection="1">
      <alignment horizontal="center"/>
      <protection locked="0"/>
    </xf>
    <xf numFmtId="0" fontId="0" fillId="6" borderId="12" xfId="0" applyFill="1" applyBorder="1" applyAlignment="1" applyProtection="1">
      <alignment horizontal="center"/>
      <protection locked="0"/>
    </xf>
    <xf numFmtId="0" fontId="4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4" fillId="6" borderId="48" xfId="0" applyFont="1" applyFill="1" applyBorder="1" applyAlignment="1" applyProtection="1">
      <alignment horizontal="center"/>
      <protection locked="0"/>
    </xf>
    <xf numFmtId="0" fontId="4" fillId="6" borderId="31" xfId="0" applyFont="1" applyFill="1" applyBorder="1" applyAlignment="1" applyProtection="1">
      <alignment horizontal="center"/>
      <protection locked="0"/>
    </xf>
    <xf numFmtId="0" fontId="0" fillId="6" borderId="48" xfId="0" applyFill="1" applyBorder="1" applyAlignment="1" applyProtection="1">
      <alignment horizontal="center"/>
      <protection locked="0"/>
    </xf>
    <xf numFmtId="0" fontId="0" fillId="6" borderId="31" xfId="0" applyFill="1" applyBorder="1" applyAlignment="1" applyProtection="1">
      <alignment horizontal="center"/>
      <protection locked="0"/>
    </xf>
    <xf numFmtId="0" fontId="0" fillId="6" borderId="13" xfId="0" applyFill="1" applyBorder="1" applyAlignment="1" applyProtection="1">
      <alignment horizontal="center"/>
      <protection locked="0"/>
    </xf>
    <xf numFmtId="0" fontId="0" fillId="6" borderId="14" xfId="0" applyFill="1" applyBorder="1" applyAlignment="1" applyProtection="1">
      <alignment horizontal="center"/>
      <protection locked="0"/>
    </xf>
    <xf numFmtId="0" fontId="4" fillId="6" borderId="32" xfId="0" applyFont="1" applyFill="1" applyBorder="1" applyAlignment="1" applyProtection="1">
      <alignment horizontal="center"/>
      <protection locked="0"/>
    </xf>
    <xf numFmtId="0" fontId="4" fillId="6" borderId="33" xfId="0" applyFont="1" applyFill="1" applyBorder="1" applyAlignment="1" applyProtection="1">
      <alignment horizontal="center"/>
      <protection locked="0"/>
    </xf>
    <xf numFmtId="0" fontId="0" fillId="6" borderId="32" xfId="0" applyFill="1" applyBorder="1" applyAlignment="1" applyProtection="1">
      <alignment horizontal="center"/>
      <protection locked="0"/>
    </xf>
    <xf numFmtId="0" fontId="0" fillId="6" borderId="33" xfId="0" applyFill="1" applyBorder="1" applyAlignment="1" applyProtection="1">
      <alignment horizontal="center"/>
      <protection locked="0"/>
    </xf>
    <xf numFmtId="0" fontId="4" fillId="6" borderId="28" xfId="0" applyFont="1" applyFill="1" applyBorder="1" applyAlignment="1" applyProtection="1">
      <alignment horizontal="center"/>
      <protection locked="0"/>
    </xf>
    <xf numFmtId="0" fontId="4" fillId="6" borderId="29" xfId="0" applyFont="1" applyFill="1" applyBorder="1" applyAlignment="1" applyProtection="1">
      <alignment horizontal="center"/>
      <protection locked="0"/>
    </xf>
    <xf numFmtId="0" fontId="4" fillId="6" borderId="51" xfId="0" applyFont="1" applyFill="1" applyBorder="1" applyAlignment="1" applyProtection="1">
      <alignment horizontal="center"/>
      <protection locked="0"/>
    </xf>
    <xf numFmtId="0" fontId="4" fillId="6" borderId="34" xfId="0" applyFont="1" applyFill="1" applyBorder="1" applyAlignment="1" applyProtection="1">
      <alignment horizontal="center"/>
      <protection locked="0"/>
    </xf>
    <xf numFmtId="0" fontId="0" fillId="12" borderId="20" xfId="0" applyFill="1" applyBorder="1"/>
    <xf numFmtId="0" fontId="0" fillId="12" borderId="43" xfId="0" applyFill="1" applyBorder="1"/>
    <xf numFmtId="0" fontId="0" fillId="12" borderId="21" xfId="0" applyFill="1" applyBorder="1"/>
    <xf numFmtId="0" fontId="0" fillId="12" borderId="39" xfId="0" applyFill="1" applyBorder="1"/>
    <xf numFmtId="0" fontId="0" fillId="12" borderId="0" xfId="0" applyFill="1" applyBorder="1"/>
    <xf numFmtId="0" fontId="0" fillId="12" borderId="22" xfId="0" applyFill="1" applyBorder="1"/>
    <xf numFmtId="0" fontId="0" fillId="12" borderId="23" xfId="0" applyFill="1" applyBorder="1"/>
    <xf numFmtId="0" fontId="0" fillId="12" borderId="40" xfId="0" applyFill="1" applyBorder="1"/>
    <xf numFmtId="0" fontId="0" fillId="12" borderId="24" xfId="0" applyFill="1" applyBorder="1"/>
    <xf numFmtId="0" fontId="0" fillId="11" borderId="11" xfId="0" applyFill="1" applyBorder="1" applyAlignment="1" applyProtection="1">
      <alignment horizontal="center"/>
      <protection locked="0"/>
    </xf>
    <xf numFmtId="0" fontId="27" fillId="4" borderId="2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5" fillId="6" borderId="13" xfId="0" applyFont="1" applyFill="1" applyBorder="1"/>
    <xf numFmtId="0" fontId="28" fillId="0" borderId="0" xfId="0" applyFont="1" applyBorder="1" applyAlignment="1">
      <alignment horizontal="center" vertical="center"/>
    </xf>
    <xf numFmtId="0" fontId="0" fillId="0" borderId="52" xfId="0" applyBorder="1"/>
    <xf numFmtId="0" fontId="0" fillId="20" borderId="20" xfId="0" applyFill="1" applyBorder="1"/>
    <xf numFmtId="0" fontId="0" fillId="20" borderId="43" xfId="0" applyFill="1" applyBorder="1"/>
    <xf numFmtId="0" fontId="0" fillId="20" borderId="21" xfId="0" applyFill="1" applyBorder="1"/>
    <xf numFmtId="0" fontId="0" fillId="20" borderId="39" xfId="0" applyFill="1" applyBorder="1"/>
    <xf numFmtId="0" fontId="0" fillId="20" borderId="39" xfId="0" applyFill="1" applyBorder="1" applyAlignment="1">
      <alignment horizontal="center" vertical="center"/>
    </xf>
    <xf numFmtId="0" fontId="0" fillId="20" borderId="23" xfId="0" applyFill="1" applyBorder="1"/>
    <xf numFmtId="0" fontId="0" fillId="20" borderId="22" xfId="0" applyFill="1" applyBorder="1"/>
    <xf numFmtId="0" fontId="0" fillId="20" borderId="24" xfId="0" applyFill="1" applyBorder="1"/>
    <xf numFmtId="0" fontId="0" fillId="20" borderId="0" xfId="0" applyFill="1" applyBorder="1"/>
    <xf numFmtId="0" fontId="0" fillId="20" borderId="40" xfId="0" applyFill="1" applyBorder="1"/>
    <xf numFmtId="0" fontId="16" fillId="2" borderId="35" xfId="0" applyFont="1" applyFill="1" applyBorder="1" applyAlignment="1">
      <alignment horizontal="center" vertical="center"/>
    </xf>
    <xf numFmtId="0" fontId="9" fillId="2" borderId="35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4" fillId="18" borderId="0" xfId="0" applyFont="1" applyFill="1" applyBorder="1" applyAlignment="1">
      <alignment horizontal="center" vertical="center"/>
    </xf>
    <xf numFmtId="0" fontId="4" fillId="18" borderId="64" xfId="0" applyFont="1" applyFill="1" applyBorder="1" applyAlignment="1">
      <alignment horizontal="center" vertical="center"/>
    </xf>
    <xf numFmtId="0" fontId="12" fillId="18" borderId="64" xfId="0" applyFont="1" applyFill="1" applyBorder="1" applyAlignment="1">
      <alignment horizontal="center" vertical="center"/>
    </xf>
    <xf numFmtId="0" fontId="4" fillId="6" borderId="58" xfId="0" applyFont="1" applyFill="1" applyBorder="1" applyAlignment="1" applyProtection="1">
      <alignment horizontal="center"/>
      <protection locked="0"/>
    </xf>
    <xf numFmtId="0" fontId="0" fillId="11" borderId="19" xfId="0" applyFill="1" applyBorder="1" applyAlignment="1" applyProtection="1">
      <alignment horizontal="center"/>
      <protection locked="0"/>
    </xf>
    <xf numFmtId="0" fontId="0" fillId="11" borderId="4" xfId="0" applyFill="1" applyBorder="1" applyAlignment="1" applyProtection="1">
      <alignment horizontal="center"/>
      <protection locked="0"/>
    </xf>
    <xf numFmtId="0" fontId="0" fillId="11" borderId="5" xfId="0" applyFill="1" applyBorder="1" applyAlignment="1" applyProtection="1">
      <alignment horizontal="center"/>
      <protection locked="0"/>
    </xf>
    <xf numFmtId="0" fontId="0" fillId="9" borderId="30" xfId="0" applyFill="1" applyBorder="1" applyAlignment="1" applyProtection="1">
      <alignment horizontal="center"/>
      <protection locked="0"/>
    </xf>
    <xf numFmtId="0" fontId="4" fillId="9" borderId="12" xfId="0" applyFont="1" applyFill="1" applyBorder="1" applyAlignment="1" applyProtection="1">
      <alignment horizontal="center"/>
      <protection locked="0"/>
    </xf>
    <xf numFmtId="0" fontId="4" fillId="9" borderId="14" xfId="0" applyFont="1" applyFill="1" applyBorder="1" applyAlignment="1" applyProtection="1">
      <alignment horizontal="center"/>
      <protection locked="0"/>
    </xf>
    <xf numFmtId="0" fontId="4" fillId="9" borderId="30" xfId="0" applyFont="1" applyFill="1" applyBorder="1" applyAlignment="1" applyProtection="1">
      <alignment horizontal="center"/>
      <protection locked="0"/>
    </xf>
    <xf numFmtId="0" fontId="4" fillId="9" borderId="31" xfId="0" applyFont="1" applyFill="1" applyBorder="1" applyAlignment="1" applyProtection="1">
      <alignment horizontal="center"/>
      <protection locked="0"/>
    </xf>
    <xf numFmtId="0" fontId="4" fillId="9" borderId="49" xfId="0" applyFont="1" applyFill="1" applyBorder="1" applyAlignment="1" applyProtection="1">
      <alignment horizontal="center"/>
      <protection locked="0"/>
    </xf>
    <xf numFmtId="0" fontId="4" fillId="9" borderId="33" xfId="0" applyFont="1" applyFill="1" applyBorder="1" applyAlignment="1" applyProtection="1">
      <alignment horizontal="center"/>
      <protection locked="0"/>
    </xf>
    <xf numFmtId="0" fontId="20" fillId="6" borderId="0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left"/>
    </xf>
    <xf numFmtId="0" fontId="7" fillId="21" borderId="13" xfId="0" applyFont="1" applyFill="1" applyBorder="1" applyAlignment="1" applyProtection="1">
      <alignment horizontal="center"/>
      <protection locked="0"/>
    </xf>
    <xf numFmtId="0" fontId="7" fillId="21" borderId="14" xfId="0" applyFont="1" applyFill="1" applyBorder="1" applyAlignment="1" applyProtection="1">
      <alignment horizontal="center"/>
      <protection locked="0"/>
    </xf>
    <xf numFmtId="0" fontId="0" fillId="6" borderId="28" xfId="0" applyFill="1" applyBorder="1" applyAlignment="1" applyProtection="1">
      <alignment horizontal="center"/>
      <protection locked="0"/>
    </xf>
    <xf numFmtId="0" fontId="0" fillId="6" borderId="29" xfId="0" applyFill="1" applyBorder="1" applyAlignment="1" applyProtection="1">
      <alignment horizontal="center"/>
      <protection locked="0"/>
    </xf>
    <xf numFmtId="0" fontId="8" fillId="6" borderId="12" xfId="0" applyFont="1" applyFill="1" applyBorder="1" applyAlignment="1">
      <alignment horizontal="left" vertical="center"/>
    </xf>
    <xf numFmtId="0" fontId="8" fillId="6" borderId="14" xfId="0" applyFont="1" applyFill="1" applyBorder="1" applyAlignment="1">
      <alignment horizontal="left" vertical="center"/>
    </xf>
    <xf numFmtId="0" fontId="8" fillId="17" borderId="14" xfId="0" applyFont="1" applyFill="1" applyBorder="1" applyAlignment="1">
      <alignment horizontal="left" vertical="center"/>
    </xf>
    <xf numFmtId="0" fontId="0" fillId="0" borderId="14" xfId="0" applyBorder="1"/>
    <xf numFmtId="0" fontId="32" fillId="0" borderId="13" xfId="0" applyFont="1" applyBorder="1"/>
    <xf numFmtId="0" fontId="15" fillId="6" borderId="11" xfId="0" applyFont="1" applyFill="1" applyBorder="1"/>
    <xf numFmtId="0" fontId="15" fillId="0" borderId="13" xfId="0" applyFont="1" applyFill="1" applyBorder="1"/>
    <xf numFmtId="0" fontId="31" fillId="6" borderId="13" xfId="0" applyFont="1" applyFill="1" applyBorder="1" applyAlignment="1">
      <alignment horizontal="center"/>
    </xf>
    <xf numFmtId="0" fontId="7" fillId="16" borderId="28" xfId="0" applyFont="1" applyFill="1" applyBorder="1" applyAlignment="1">
      <alignment horizontal="center"/>
    </xf>
    <xf numFmtId="0" fontId="7" fillId="16" borderId="29" xfId="0" applyFont="1" applyFill="1" applyBorder="1" applyAlignment="1">
      <alignment horizontal="center"/>
    </xf>
    <xf numFmtId="0" fontId="22" fillId="18" borderId="64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/>
    </xf>
    <xf numFmtId="0" fontId="35" fillId="16" borderId="13" xfId="0" applyFont="1" applyFill="1" applyBorder="1" applyAlignment="1">
      <alignment horizontal="center" vertical="center"/>
    </xf>
    <xf numFmtId="0" fontId="35" fillId="4" borderId="14" xfId="0" applyFont="1" applyFill="1" applyBorder="1" applyAlignment="1">
      <alignment horizontal="center" vertical="center"/>
    </xf>
    <xf numFmtId="0" fontId="35" fillId="16" borderId="28" xfId="0" applyFont="1" applyFill="1" applyBorder="1" applyAlignment="1">
      <alignment horizontal="center" vertical="center"/>
    </xf>
    <xf numFmtId="0" fontId="35" fillId="4" borderId="29" xfId="0" applyFont="1" applyFill="1" applyBorder="1" applyAlignment="1">
      <alignment horizontal="center" vertical="center"/>
    </xf>
    <xf numFmtId="0" fontId="7" fillId="3" borderId="48" xfId="0" applyFont="1" applyFill="1" applyBorder="1" applyAlignment="1" applyProtection="1">
      <alignment horizontal="center"/>
      <protection locked="0"/>
    </xf>
    <xf numFmtId="0" fontId="4" fillId="6" borderId="0" xfId="0" applyFont="1" applyFill="1" applyBorder="1" applyAlignment="1">
      <alignment vertical="center"/>
    </xf>
    <xf numFmtId="0" fontId="46" fillId="0" borderId="0" xfId="0" applyFont="1"/>
    <xf numFmtId="0" fontId="25" fillId="7" borderId="67" xfId="0" applyFont="1" applyFill="1" applyBorder="1" applyAlignment="1">
      <alignment horizontal="center" vertical="center"/>
    </xf>
    <xf numFmtId="0" fontId="25" fillId="7" borderId="68" xfId="0" applyFont="1" applyFill="1" applyBorder="1" applyAlignment="1">
      <alignment horizontal="center" vertical="center"/>
    </xf>
    <xf numFmtId="0" fontId="3" fillId="16" borderId="45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6" borderId="0" xfId="0" applyFont="1" applyFill="1" applyBorder="1" applyAlignment="1" applyProtection="1">
      <alignment horizontal="center"/>
      <protection locked="0"/>
    </xf>
    <xf numFmtId="0" fontId="34" fillId="7" borderId="69" xfId="0" applyFont="1" applyFill="1" applyBorder="1" applyAlignment="1">
      <alignment horizontal="center" vertical="center"/>
    </xf>
    <xf numFmtId="0" fontId="34" fillId="7" borderId="70" xfId="0" applyFont="1" applyFill="1" applyBorder="1" applyAlignment="1">
      <alignment horizontal="center" vertical="center"/>
    </xf>
    <xf numFmtId="14" fontId="4" fillId="6" borderId="60" xfId="0" applyNumberFormat="1" applyFont="1" applyFill="1" applyBorder="1" applyAlignment="1">
      <alignment horizontal="center" vertical="center"/>
    </xf>
    <xf numFmtId="0" fontId="47" fillId="16" borderId="15" xfId="0" applyFont="1" applyFill="1" applyBorder="1" applyAlignment="1">
      <alignment horizontal="center" vertical="center"/>
    </xf>
    <xf numFmtId="0" fontId="47" fillId="4" borderId="16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0" fillId="0" borderId="71" xfId="0" applyBorder="1" applyAlignment="1">
      <alignment horizontal="center"/>
    </xf>
    <xf numFmtId="0" fontId="4" fillId="6" borderId="26" xfId="0" applyFont="1" applyFill="1" applyBorder="1" applyAlignment="1" applyProtection="1">
      <alignment horizontal="center"/>
      <protection locked="0"/>
    </xf>
    <xf numFmtId="0" fontId="4" fillId="6" borderId="27" xfId="0" applyFont="1" applyFill="1" applyBorder="1" applyAlignment="1" applyProtection="1">
      <alignment horizontal="center"/>
      <protection locked="0"/>
    </xf>
    <xf numFmtId="0" fontId="4" fillId="6" borderId="59" xfId="0" applyFont="1" applyFill="1" applyBorder="1" applyAlignment="1" applyProtection="1">
      <alignment horizontal="center"/>
      <protection locked="0"/>
    </xf>
    <xf numFmtId="0" fontId="0" fillId="6" borderId="59" xfId="0" applyFill="1" applyBorder="1" applyAlignment="1" applyProtection="1">
      <alignment horizontal="center"/>
      <protection locked="0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8" xfId="0" applyFill="1" applyBorder="1" applyAlignment="1" applyProtection="1">
      <alignment horizontal="center"/>
      <protection locked="0"/>
    </xf>
    <xf numFmtId="0" fontId="0" fillId="6" borderId="26" xfId="0" applyFill="1" applyBorder="1" applyAlignment="1" applyProtection="1">
      <alignment horizontal="center"/>
      <protection locked="0"/>
    </xf>
    <xf numFmtId="0" fontId="0" fillId="6" borderId="27" xfId="0" applyFill="1" applyBorder="1" applyAlignment="1" applyProtection="1">
      <alignment horizontal="center"/>
      <protection locked="0"/>
    </xf>
    <xf numFmtId="0" fontId="37" fillId="6" borderId="60" xfId="0" applyFont="1" applyFill="1" applyBorder="1" applyAlignment="1">
      <alignment horizontal="center" vertical="center"/>
    </xf>
    <xf numFmtId="0" fontId="24" fillId="6" borderId="60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7" fillId="3" borderId="62" xfId="0" applyFont="1" applyFill="1" applyBorder="1" applyAlignment="1" applyProtection="1">
      <alignment horizontal="center"/>
      <protection locked="0"/>
    </xf>
    <xf numFmtId="0" fontId="7" fillId="3" borderId="63" xfId="0" applyFont="1" applyFill="1" applyBorder="1" applyAlignment="1" applyProtection="1">
      <alignment horizontal="center"/>
      <protection locked="0"/>
    </xf>
    <xf numFmtId="0" fontId="7" fillId="5" borderId="62" xfId="0" applyFont="1" applyFill="1" applyBorder="1" applyAlignment="1" applyProtection="1">
      <alignment horizontal="center"/>
      <protection locked="0"/>
    </xf>
    <xf numFmtId="0" fontId="7" fillId="5" borderId="63" xfId="0" applyFont="1" applyFill="1" applyBorder="1" applyAlignment="1" applyProtection="1">
      <alignment horizontal="center"/>
      <protection locked="0"/>
    </xf>
    <xf numFmtId="0" fontId="7" fillId="21" borderId="62" xfId="0" applyFont="1" applyFill="1" applyBorder="1" applyAlignment="1" applyProtection="1">
      <alignment horizontal="center"/>
      <protection locked="0"/>
    </xf>
    <xf numFmtId="0" fontId="7" fillId="21" borderId="63" xfId="0" applyFont="1" applyFill="1" applyBorder="1" applyAlignment="1" applyProtection="1">
      <alignment horizontal="center"/>
      <protection locked="0"/>
    </xf>
    <xf numFmtId="0" fontId="4" fillId="6" borderId="0" xfId="0" applyFont="1" applyFill="1" applyBorder="1" applyAlignment="1" applyProtection="1">
      <alignment horizontal="center"/>
      <protection locked="0"/>
    </xf>
    <xf numFmtId="0" fontId="7" fillId="4" borderId="28" xfId="0" applyFont="1" applyFill="1" applyBorder="1" applyAlignment="1" applyProtection="1">
      <alignment horizontal="center"/>
      <protection locked="0"/>
    </xf>
    <xf numFmtId="0" fontId="7" fillId="4" borderId="29" xfId="0" applyFont="1" applyFill="1" applyBorder="1" applyAlignment="1" applyProtection="1">
      <alignment horizontal="center"/>
      <protection locked="0"/>
    </xf>
    <xf numFmtId="0" fontId="4" fillId="4" borderId="11" xfId="0" applyFont="1" applyFill="1" applyBorder="1" applyAlignment="1" applyProtection="1">
      <alignment horizontal="center"/>
      <protection locked="0"/>
    </xf>
    <xf numFmtId="0" fontId="4" fillId="4" borderId="12" xfId="0" applyFont="1" applyFill="1" applyBorder="1" applyAlignment="1" applyProtection="1">
      <alignment horizontal="center"/>
      <protection locked="0"/>
    </xf>
    <xf numFmtId="0" fontId="4" fillId="4" borderId="13" xfId="0" applyFont="1" applyFill="1" applyBorder="1" applyAlignment="1" applyProtection="1">
      <alignment horizontal="center"/>
      <protection locked="0"/>
    </xf>
    <xf numFmtId="0" fontId="4" fillId="4" borderId="14" xfId="0" applyFont="1" applyFill="1" applyBorder="1" applyAlignment="1" applyProtection="1">
      <alignment horizontal="center"/>
      <protection locked="0"/>
    </xf>
    <xf numFmtId="0" fontId="4" fillId="4" borderId="32" xfId="0" applyFont="1" applyFill="1" applyBorder="1" applyAlignment="1" applyProtection="1">
      <alignment horizontal="center"/>
      <protection locked="0"/>
    </xf>
    <xf numFmtId="0" fontId="4" fillId="4" borderId="33" xfId="0" applyFont="1" applyFill="1" applyBorder="1" applyAlignment="1" applyProtection="1">
      <alignment horizontal="center"/>
      <protection locked="0"/>
    </xf>
    <xf numFmtId="0" fontId="4" fillId="4" borderId="28" xfId="0" applyFont="1" applyFill="1" applyBorder="1" applyAlignment="1" applyProtection="1">
      <alignment horizontal="center"/>
      <protection locked="0"/>
    </xf>
    <xf numFmtId="0" fontId="4" fillId="4" borderId="29" xfId="0" applyFont="1" applyFill="1" applyBorder="1" applyAlignment="1" applyProtection="1">
      <alignment horizontal="center"/>
      <protection locked="0"/>
    </xf>
    <xf numFmtId="0" fontId="4" fillId="2" borderId="13" xfId="0" applyFont="1" applyFill="1" applyBorder="1" applyAlignment="1" applyProtection="1">
      <alignment horizontal="center"/>
      <protection locked="0"/>
    </xf>
    <xf numFmtId="0" fontId="4" fillId="2" borderId="3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4" fillId="2" borderId="23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left"/>
    </xf>
    <xf numFmtId="0" fontId="0" fillId="9" borderId="12" xfId="0" applyFill="1" applyBorder="1" applyAlignment="1" applyProtection="1">
      <alignment horizontal="center"/>
      <protection locked="0"/>
    </xf>
    <xf numFmtId="0" fontId="0" fillId="9" borderId="33" xfId="0" applyFill="1" applyBorder="1" applyAlignment="1" applyProtection="1">
      <alignment horizontal="center"/>
      <protection locked="0"/>
    </xf>
    <xf numFmtId="0" fontId="27" fillId="12" borderId="3" xfId="0" applyFont="1" applyFill="1" applyBorder="1" applyAlignment="1">
      <alignment horizontal="center" vertical="center"/>
    </xf>
    <xf numFmtId="0" fontId="0" fillId="6" borderId="31" xfId="0" applyFill="1" applyBorder="1"/>
    <xf numFmtId="0" fontId="4" fillId="6" borderId="48" xfId="0" applyFont="1" applyFill="1" applyBorder="1"/>
    <xf numFmtId="0" fontId="0" fillId="0" borderId="29" xfId="0" applyBorder="1" applyAlignment="1">
      <alignment horizontal="center"/>
    </xf>
    <xf numFmtId="0" fontId="4" fillId="8" borderId="20" xfId="0" applyFont="1" applyFill="1" applyBorder="1" applyAlignment="1">
      <alignment horizontal="center" vertical="center"/>
    </xf>
    <xf numFmtId="0" fontId="4" fillId="8" borderId="44" xfId="0" applyFont="1" applyFill="1" applyBorder="1" applyAlignment="1">
      <alignment horizontal="center" vertical="center"/>
    </xf>
    <xf numFmtId="0" fontId="4" fillId="8" borderId="43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horizontal="center" vertical="center"/>
    </xf>
    <xf numFmtId="0" fontId="50" fillId="6" borderId="60" xfId="0" applyFont="1" applyFill="1" applyBorder="1" applyAlignment="1">
      <alignment horizontal="center" vertical="center"/>
    </xf>
    <xf numFmtId="0" fontId="52" fillId="6" borderId="6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14" fontId="4" fillId="6" borderId="61" xfId="0" applyNumberFormat="1" applyFont="1" applyFill="1" applyBorder="1" applyAlignment="1">
      <alignment horizontal="center" vertical="center"/>
    </xf>
    <xf numFmtId="14" fontId="4" fillId="6" borderId="13" xfId="0" applyNumberFormat="1" applyFont="1" applyFill="1" applyBorder="1" applyAlignment="1">
      <alignment horizontal="center" vertical="center"/>
    </xf>
    <xf numFmtId="0" fontId="22" fillId="6" borderId="13" xfId="0" applyFont="1" applyFill="1" applyBorder="1" applyAlignment="1">
      <alignment horizontal="center" vertical="center"/>
    </xf>
    <xf numFmtId="0" fontId="25" fillId="7" borderId="72" xfId="0" applyFont="1" applyFill="1" applyBorder="1" applyAlignment="1">
      <alignment horizontal="center" vertical="center"/>
    </xf>
    <xf numFmtId="0" fontId="25" fillId="7" borderId="70" xfId="0" applyFont="1" applyFill="1" applyBorder="1" applyAlignment="1">
      <alignment horizontal="center" vertical="center"/>
    </xf>
    <xf numFmtId="0" fontId="35" fillId="4" borderId="12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35" fillId="16" borderId="11" xfId="0" applyFont="1" applyFill="1" applyBorder="1" applyAlignment="1">
      <alignment horizontal="center" vertical="center"/>
    </xf>
    <xf numFmtId="0" fontId="0" fillId="6" borderId="58" xfId="0" applyFill="1" applyBorder="1" applyAlignment="1" applyProtection="1">
      <alignment horizontal="center"/>
      <protection locked="0"/>
    </xf>
    <xf numFmtId="0" fontId="0" fillId="6" borderId="30" xfId="0" applyFill="1" applyBorder="1" applyAlignment="1" applyProtection="1">
      <alignment horizontal="center"/>
      <protection locked="0"/>
    </xf>
    <xf numFmtId="0" fontId="4" fillId="6" borderId="5" xfId="0" applyFont="1" applyFill="1" applyBorder="1" applyAlignment="1" applyProtection="1">
      <alignment horizontal="center"/>
      <protection locked="0"/>
    </xf>
    <xf numFmtId="0" fontId="4" fillId="9" borderId="29" xfId="0" applyFont="1" applyFill="1" applyBorder="1" applyAlignment="1" applyProtection="1">
      <alignment horizontal="center"/>
      <protection locked="0"/>
    </xf>
    <xf numFmtId="0" fontId="4" fillId="0" borderId="12" xfId="0" applyFont="1" applyBorder="1" applyAlignment="1">
      <alignment horizontal="center"/>
    </xf>
    <xf numFmtId="0" fontId="35" fillId="4" borderId="42" xfId="0" applyFont="1" applyFill="1" applyBorder="1" applyAlignment="1">
      <alignment horizontal="center" vertical="center"/>
    </xf>
    <xf numFmtId="0" fontId="20" fillId="16" borderId="41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7" fillId="3" borderId="46" xfId="0" applyFont="1" applyFill="1" applyBorder="1" applyAlignment="1" applyProtection="1">
      <alignment horizontal="center"/>
      <protection locked="0"/>
    </xf>
    <xf numFmtId="0" fontId="7" fillId="3" borderId="47" xfId="0" applyFont="1" applyFill="1" applyBorder="1" applyAlignment="1" applyProtection="1">
      <alignment horizontal="center"/>
      <protection locked="0"/>
    </xf>
    <xf numFmtId="0" fontId="7" fillId="5" borderId="46" xfId="0" applyFont="1" applyFill="1" applyBorder="1" applyAlignment="1" applyProtection="1">
      <alignment horizontal="center"/>
      <protection locked="0"/>
    </xf>
    <xf numFmtId="0" fontId="7" fillId="5" borderId="47" xfId="0" applyFont="1" applyFill="1" applyBorder="1" applyAlignment="1" applyProtection="1">
      <alignment horizontal="center"/>
      <protection locked="0"/>
    </xf>
    <xf numFmtId="0" fontId="24" fillId="6" borderId="10" xfId="0" applyFont="1" applyFill="1" applyBorder="1" applyAlignment="1">
      <alignment horizontal="center" vertical="center"/>
    </xf>
    <xf numFmtId="0" fontId="12" fillId="0" borderId="0" xfId="0" applyFont="1"/>
    <xf numFmtId="0" fontId="54" fillId="0" borderId="0" xfId="0" applyFont="1"/>
    <xf numFmtId="0" fontId="16" fillId="6" borderId="0" xfId="0" applyFont="1" applyFill="1" applyBorder="1" applyAlignment="1">
      <alignment horizontal="center"/>
    </xf>
    <xf numFmtId="0" fontId="5" fillId="2" borderId="43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left"/>
    </xf>
    <xf numFmtId="0" fontId="4" fillId="2" borderId="40" xfId="0" applyFont="1" applyFill="1" applyBorder="1" applyAlignment="1">
      <alignment horizontal="left"/>
    </xf>
    <xf numFmtId="0" fontId="4" fillId="2" borderId="24" xfId="0" applyFont="1" applyFill="1" applyBorder="1" applyAlignment="1">
      <alignment horizontal="left"/>
    </xf>
    <xf numFmtId="0" fontId="56" fillId="5" borderId="28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>
      <alignment horizontal="left"/>
    </xf>
    <xf numFmtId="0" fontId="4" fillId="2" borderId="22" xfId="0" applyFont="1" applyFill="1" applyBorder="1" applyAlignment="1">
      <alignment horizontal="left"/>
    </xf>
    <xf numFmtId="0" fontId="4" fillId="6" borderId="0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14" fontId="21" fillId="4" borderId="19" xfId="0" applyNumberFormat="1" applyFont="1" applyFill="1" applyBorder="1" applyAlignment="1" applyProtection="1">
      <alignment horizontal="center" vertical="center" textRotation="90"/>
      <protection locked="0"/>
    </xf>
    <xf numFmtId="14" fontId="21" fillId="4" borderId="4" xfId="0" applyNumberFormat="1" applyFont="1" applyFill="1" applyBorder="1" applyAlignment="1" applyProtection="1">
      <alignment horizontal="center" vertical="center" textRotation="90"/>
      <protection locked="0"/>
    </xf>
    <xf numFmtId="0" fontId="21" fillId="4" borderId="4" xfId="0" applyFont="1" applyFill="1" applyBorder="1" applyAlignment="1" applyProtection="1">
      <alignment horizontal="center" vertical="center" textRotation="90"/>
      <protection locked="0"/>
    </xf>
    <xf numFmtId="0" fontId="7" fillId="4" borderId="5" xfId="0" applyFont="1" applyFill="1" applyBorder="1" applyAlignment="1" applyProtection="1">
      <alignment horizontal="center"/>
      <protection locked="0"/>
    </xf>
    <xf numFmtId="0" fontId="4" fillId="4" borderId="19" xfId="0" applyFont="1" applyFill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5" xfId="0" applyFont="1" applyFill="1" applyBorder="1" applyAlignment="1" applyProtection="1">
      <alignment horizontal="center"/>
      <protection locked="0"/>
    </xf>
    <xf numFmtId="0" fontId="4" fillId="6" borderId="0" xfId="0" applyFont="1" applyFill="1" applyBorder="1" applyAlignment="1">
      <alignment horizontal="left"/>
    </xf>
    <xf numFmtId="0" fontId="16" fillId="6" borderId="0" xfId="0" applyFont="1" applyFill="1" applyBorder="1" applyAlignment="1">
      <alignment horizontal="center"/>
    </xf>
    <xf numFmtId="0" fontId="7" fillId="5" borderId="5" xfId="0" applyFont="1" applyFill="1" applyBorder="1" applyAlignment="1" applyProtection="1">
      <alignment horizontal="center"/>
      <protection locked="0"/>
    </xf>
    <xf numFmtId="0" fontId="4" fillId="10" borderId="19" xfId="0" applyFont="1" applyFill="1" applyBorder="1" applyAlignment="1" applyProtection="1">
      <alignment horizontal="center"/>
      <protection locked="0"/>
    </xf>
    <xf numFmtId="0" fontId="4" fillId="10" borderId="4" xfId="0" applyFont="1" applyFill="1" applyBorder="1" applyAlignment="1" applyProtection="1">
      <alignment horizontal="center"/>
      <protection locked="0"/>
    </xf>
    <xf numFmtId="0" fontId="4" fillId="10" borderId="5" xfId="0" applyFont="1" applyFill="1" applyBorder="1" applyAlignment="1" applyProtection="1">
      <alignment horizontal="center"/>
      <protection locked="0"/>
    </xf>
    <xf numFmtId="0" fontId="58" fillId="6" borderId="60" xfId="0" applyFont="1" applyFill="1" applyBorder="1" applyAlignment="1">
      <alignment horizontal="center" vertical="center"/>
    </xf>
    <xf numFmtId="0" fontId="24" fillId="6" borderId="31" xfId="0" applyFont="1" applyFill="1" applyBorder="1" applyAlignment="1">
      <alignment horizontal="center" vertical="center"/>
    </xf>
    <xf numFmtId="0" fontId="24" fillId="6" borderId="49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left"/>
    </xf>
    <xf numFmtId="0" fontId="8" fillId="0" borderId="0" xfId="0" applyFont="1" applyBorder="1" applyAlignment="1">
      <alignment horizontal="center"/>
    </xf>
    <xf numFmtId="14" fontId="22" fillId="2" borderId="0" xfId="0" applyNumberFormat="1" applyFont="1" applyFill="1" applyBorder="1" applyAlignment="1" applyProtection="1">
      <alignment horizontal="center" vertical="center" textRotation="90"/>
      <protection locked="0"/>
    </xf>
    <xf numFmtId="0" fontId="22" fillId="2" borderId="0" xfId="0" applyFont="1" applyFill="1" applyBorder="1" applyAlignment="1" applyProtection="1">
      <alignment horizontal="center" vertical="center" textRotation="90"/>
      <protection locked="0"/>
    </xf>
    <xf numFmtId="0" fontId="7" fillId="5" borderId="0" xfId="0" applyFont="1" applyFill="1" applyBorder="1" applyAlignment="1" applyProtection="1">
      <alignment horizontal="center"/>
      <protection locked="0"/>
    </xf>
    <xf numFmtId="0" fontId="4" fillId="10" borderId="0" xfId="0" applyFont="1" applyFill="1" applyBorder="1" applyAlignment="1" applyProtection="1">
      <alignment horizontal="center"/>
      <protection locked="0"/>
    </xf>
    <xf numFmtId="0" fontId="4" fillId="10" borderId="60" xfId="0" applyFont="1" applyFill="1" applyBorder="1" applyAlignment="1" applyProtection="1">
      <alignment horizontal="center"/>
      <protection locked="0"/>
    </xf>
    <xf numFmtId="0" fontId="7" fillId="5" borderId="25" xfId="0" applyFont="1" applyFill="1" applyBorder="1" applyAlignment="1" applyProtection="1">
      <alignment horizontal="center"/>
      <protection locked="0"/>
    </xf>
    <xf numFmtId="0" fontId="8" fillId="6" borderId="0" xfId="0" applyFont="1" applyFill="1" applyBorder="1" applyAlignment="1">
      <alignment horizontal="center"/>
    </xf>
    <xf numFmtId="14" fontId="22" fillId="6" borderId="0" xfId="0" applyNumberFormat="1" applyFont="1" applyFill="1" applyBorder="1" applyAlignment="1" applyProtection="1">
      <alignment horizontal="center" vertical="center" textRotation="90"/>
      <protection locked="0"/>
    </xf>
    <xf numFmtId="0" fontId="22" fillId="6" borderId="0" xfId="0" applyFont="1" applyFill="1" applyBorder="1" applyAlignment="1" applyProtection="1">
      <alignment horizontal="center" vertical="center" textRotation="90"/>
      <protection locked="0"/>
    </xf>
    <xf numFmtId="0" fontId="0" fillId="0" borderId="60" xfId="0" applyBorder="1"/>
    <xf numFmtId="0" fontId="4" fillId="6" borderId="58" xfId="0" applyFont="1" applyFill="1" applyBorder="1"/>
    <xf numFmtId="0" fontId="51" fillId="6" borderId="61" xfId="0" applyFont="1" applyFill="1" applyBorder="1" applyAlignment="1">
      <alignment horizontal="center" vertical="center"/>
    </xf>
    <xf numFmtId="0" fontId="36" fillId="6" borderId="61" xfId="0" applyFont="1" applyFill="1" applyBorder="1" applyAlignment="1">
      <alignment horizontal="center" vertical="center"/>
    </xf>
    <xf numFmtId="0" fontId="37" fillId="6" borderId="30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20" fillId="6" borderId="12" xfId="0" applyFont="1" applyFill="1" applyBorder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0" fillId="6" borderId="13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49" fillId="6" borderId="60" xfId="0" applyFont="1" applyFill="1" applyBorder="1" applyAlignment="1">
      <alignment horizontal="center" vertical="center"/>
    </xf>
    <xf numFmtId="0" fontId="36" fillId="6" borderId="60" xfId="0" applyFont="1" applyFill="1" applyBorder="1" applyAlignment="1">
      <alignment horizontal="center" vertical="center"/>
    </xf>
    <xf numFmtId="0" fontId="37" fillId="6" borderId="31" xfId="0" applyFont="1" applyFill="1" applyBorder="1" applyAlignment="1">
      <alignment horizontal="center" vertical="center"/>
    </xf>
    <xf numFmtId="0" fontId="51" fillId="6" borderId="25" xfId="0" applyFont="1" applyFill="1" applyBorder="1" applyAlignment="1">
      <alignment horizontal="center" vertical="center"/>
    </xf>
    <xf numFmtId="0" fontId="36" fillId="6" borderId="25" xfId="0" applyFont="1" applyFill="1" applyBorder="1" applyAlignment="1">
      <alignment horizontal="center" vertical="center"/>
    </xf>
    <xf numFmtId="0" fontId="20" fillId="6" borderId="41" xfId="0" applyFont="1" applyFill="1" applyBorder="1" applyAlignment="1">
      <alignment horizontal="center" vertical="center"/>
    </xf>
    <xf numFmtId="0" fontId="20" fillId="6" borderId="42" xfId="0" applyFont="1" applyFill="1" applyBorder="1" applyAlignment="1">
      <alignment horizontal="center" vertical="center"/>
    </xf>
    <xf numFmtId="0" fontId="20" fillId="6" borderId="26" xfId="0" applyFont="1" applyFill="1" applyBorder="1" applyAlignment="1">
      <alignment horizontal="center" vertical="center"/>
    </xf>
    <xf numFmtId="0" fontId="20" fillId="6" borderId="27" xfId="0" applyFont="1" applyFill="1" applyBorder="1" applyAlignment="1">
      <alignment horizontal="center" vertical="center"/>
    </xf>
    <xf numFmtId="0" fontId="51" fillId="6" borderId="60" xfId="0" applyFont="1" applyFill="1" applyBorder="1" applyAlignment="1">
      <alignment horizontal="center" vertical="center"/>
    </xf>
    <xf numFmtId="0" fontId="30" fillId="6" borderId="31" xfId="0" applyFont="1" applyFill="1" applyBorder="1" applyAlignment="1">
      <alignment horizontal="center" vertical="center"/>
    </xf>
    <xf numFmtId="0" fontId="57" fillId="6" borderId="31" xfId="0" applyFont="1" applyFill="1" applyBorder="1" applyAlignment="1">
      <alignment horizontal="center" vertical="center"/>
    </xf>
    <xf numFmtId="0" fontId="20" fillId="6" borderId="28" xfId="0" applyFont="1" applyFill="1" applyBorder="1" applyAlignment="1">
      <alignment horizontal="center" vertical="center"/>
    </xf>
    <xf numFmtId="0" fontId="20" fillId="6" borderId="29" xfId="0" applyFont="1" applyFill="1" applyBorder="1" applyAlignment="1">
      <alignment horizontal="center" vertical="center"/>
    </xf>
    <xf numFmtId="0" fontId="47" fillId="4" borderId="18" xfId="0" applyFont="1" applyFill="1" applyBorder="1" applyAlignment="1">
      <alignment horizontal="center" vertical="center"/>
    </xf>
    <xf numFmtId="0" fontId="12" fillId="6" borderId="48" xfId="0" applyFont="1" applyFill="1" applyBorder="1" applyAlignment="1">
      <alignment horizontal="center" vertical="center"/>
    </xf>
    <xf numFmtId="0" fontId="14" fillId="16" borderId="11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16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16" borderId="28" xfId="0" applyFont="1" applyFill="1" applyBorder="1" applyAlignment="1">
      <alignment horizontal="center" vertical="center"/>
    </xf>
    <xf numFmtId="0" fontId="14" fillId="4" borderId="29" xfId="0" applyFont="1" applyFill="1" applyBorder="1" applyAlignment="1">
      <alignment horizontal="center" vertical="center"/>
    </xf>
    <xf numFmtId="0" fontId="14" fillId="16" borderId="41" xfId="0" applyFont="1" applyFill="1" applyBorder="1" applyAlignment="1">
      <alignment horizontal="center" vertical="center"/>
    </xf>
    <xf numFmtId="0" fontId="14" fillId="4" borderId="42" xfId="0" applyFont="1" applyFill="1" applyBorder="1" applyAlignment="1">
      <alignment horizontal="center" vertical="center"/>
    </xf>
    <xf numFmtId="0" fontId="56" fillId="5" borderId="63" xfId="0" applyFont="1" applyFill="1" applyBorder="1" applyAlignment="1" applyProtection="1">
      <alignment horizontal="center"/>
      <protection locked="0"/>
    </xf>
    <xf numFmtId="0" fontId="59" fillId="0" borderId="0" xfId="0" applyFont="1"/>
    <xf numFmtId="16" fontId="0" fillId="0" borderId="0" xfId="0" applyNumberFormat="1"/>
    <xf numFmtId="0" fontId="35" fillId="5" borderId="1" xfId="0" applyFont="1" applyFill="1" applyBorder="1" applyAlignment="1">
      <alignment horizontal="center" vertical="center"/>
    </xf>
    <xf numFmtId="0" fontId="35" fillId="16" borderId="3" xfId="0" applyFont="1" applyFill="1" applyBorder="1" applyAlignment="1">
      <alignment horizontal="center" vertical="center"/>
    </xf>
    <xf numFmtId="0" fontId="47" fillId="5" borderId="60" xfId="0" applyFont="1" applyFill="1" applyBorder="1" applyAlignment="1">
      <alignment horizontal="center" vertical="center"/>
    </xf>
    <xf numFmtId="0" fontId="23" fillId="6" borderId="60" xfId="0" applyFont="1" applyFill="1" applyBorder="1" applyAlignment="1">
      <alignment horizontal="center" vertical="center"/>
    </xf>
    <xf numFmtId="0" fontId="30" fillId="6" borderId="60" xfId="0" applyFont="1" applyFill="1" applyBorder="1" applyAlignment="1">
      <alignment horizontal="center" vertical="center"/>
    </xf>
    <xf numFmtId="0" fontId="45" fillId="6" borderId="60" xfId="0" applyFont="1" applyFill="1" applyBorder="1" applyAlignment="1">
      <alignment horizontal="center" vertical="center"/>
    </xf>
    <xf numFmtId="0" fontId="47" fillId="5" borderId="61" xfId="0" applyFont="1" applyFill="1" applyBorder="1" applyAlignment="1">
      <alignment horizontal="center" vertical="center"/>
    </xf>
    <xf numFmtId="0" fontId="24" fillId="6" borderId="61" xfId="0" applyFont="1" applyFill="1" applyBorder="1" applyAlignment="1">
      <alignment horizontal="center" vertical="center"/>
    </xf>
    <xf numFmtId="0" fontId="22" fillId="6" borderId="28" xfId="0" applyFont="1" applyFill="1" applyBorder="1" applyAlignment="1">
      <alignment horizontal="center" vertical="center"/>
    </xf>
    <xf numFmtId="14" fontId="4" fillId="6" borderId="65" xfId="0" applyNumberFormat="1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37" fillId="6" borderId="65" xfId="0" applyFont="1" applyFill="1" applyBorder="1" applyAlignment="1">
      <alignment horizontal="center" vertical="center"/>
    </xf>
    <xf numFmtId="14" fontId="4" fillId="6" borderId="64" xfId="0" applyNumberFormat="1" applyFont="1" applyFill="1" applyBorder="1" applyAlignment="1">
      <alignment horizontal="center" vertical="center"/>
    </xf>
    <xf numFmtId="0" fontId="47" fillId="5" borderId="64" xfId="0" applyFont="1" applyFill="1" applyBorder="1" applyAlignment="1">
      <alignment horizontal="center" vertical="center"/>
    </xf>
    <xf numFmtId="0" fontId="37" fillId="6" borderId="64" xfId="0" applyFont="1" applyFill="1" applyBorder="1" applyAlignment="1">
      <alignment horizontal="center" vertical="center"/>
    </xf>
    <xf numFmtId="14" fontId="4" fillId="6" borderId="25" xfId="0" applyNumberFormat="1" applyFont="1" applyFill="1" applyBorder="1" applyAlignment="1">
      <alignment horizontal="center" vertical="center"/>
    </xf>
    <xf numFmtId="0" fontId="25" fillId="4" borderId="61" xfId="0" applyFont="1" applyFill="1" applyBorder="1" applyAlignment="1">
      <alignment horizontal="center" vertical="center"/>
    </xf>
    <xf numFmtId="0" fontId="47" fillId="5" borderId="65" xfId="0" applyFont="1" applyFill="1" applyBorder="1" applyAlignment="1">
      <alignment horizontal="center" vertical="center"/>
    </xf>
    <xf numFmtId="0" fontId="24" fillId="6" borderId="65" xfId="0" applyFont="1" applyFill="1" applyBorder="1" applyAlignment="1">
      <alignment horizontal="center" vertical="center"/>
    </xf>
    <xf numFmtId="0" fontId="14" fillId="27" borderId="61" xfId="0" applyFont="1" applyFill="1" applyBorder="1" applyAlignment="1">
      <alignment horizontal="center" vertical="center"/>
    </xf>
    <xf numFmtId="0" fontId="31" fillId="2" borderId="64" xfId="0" applyFont="1" applyFill="1" applyBorder="1" applyAlignment="1">
      <alignment horizontal="center" vertical="center"/>
    </xf>
    <xf numFmtId="0" fontId="14" fillId="16" borderId="61" xfId="0" applyFont="1" applyFill="1" applyBorder="1" applyAlignment="1">
      <alignment horizontal="center" vertical="center"/>
    </xf>
    <xf numFmtId="0" fontId="60" fillId="31" borderId="65" xfId="0" applyFont="1" applyFill="1" applyBorder="1" applyAlignment="1">
      <alignment horizontal="center" vertical="center"/>
    </xf>
    <xf numFmtId="0" fontId="31" fillId="6" borderId="60" xfId="0" applyFont="1" applyFill="1" applyBorder="1" applyAlignment="1">
      <alignment horizontal="center" vertical="center"/>
    </xf>
    <xf numFmtId="0" fontId="14" fillId="6" borderId="60" xfId="0" applyFont="1" applyFill="1" applyBorder="1" applyAlignment="1">
      <alignment horizontal="center" vertical="center"/>
    </xf>
    <xf numFmtId="0" fontId="61" fillId="6" borderId="60" xfId="0" applyFont="1" applyFill="1" applyBorder="1" applyAlignment="1">
      <alignment horizontal="center" vertical="center"/>
    </xf>
    <xf numFmtId="0" fontId="60" fillId="6" borderId="60" xfId="0" applyFont="1" applyFill="1" applyBorder="1" applyAlignment="1">
      <alignment horizontal="center" vertical="center"/>
    </xf>
    <xf numFmtId="0" fontId="62" fillId="6" borderId="60" xfId="0" applyFont="1" applyFill="1" applyBorder="1" applyAlignment="1">
      <alignment horizontal="center" vertical="center"/>
    </xf>
    <xf numFmtId="0" fontId="62" fillId="6" borderId="65" xfId="0" applyFont="1" applyFill="1" applyBorder="1" applyAlignment="1">
      <alignment horizontal="center" vertical="center"/>
    </xf>
    <xf numFmtId="0" fontId="22" fillId="0" borderId="13" xfId="0" applyFont="1" applyBorder="1"/>
    <xf numFmtId="0" fontId="4" fillId="0" borderId="32" xfId="0" applyFont="1" applyBorder="1"/>
    <xf numFmtId="0" fontId="39" fillId="0" borderId="26" xfId="0" applyFont="1" applyBorder="1" applyAlignment="1">
      <alignment horizontal="center"/>
    </xf>
    <xf numFmtId="0" fontId="39" fillId="0" borderId="27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0" fillId="7" borderId="58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0" fillId="7" borderId="29" xfId="0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0" borderId="58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4" borderId="58" xfId="0" applyFill="1" applyBorder="1" applyAlignment="1">
      <alignment horizontal="center" vertical="center"/>
    </xf>
    <xf numFmtId="0" fontId="0" fillId="16" borderId="60" xfId="0" applyFill="1" applyBorder="1"/>
    <xf numFmtId="0" fontId="0" fillId="4" borderId="60" xfId="0" applyFill="1" applyBorder="1"/>
    <xf numFmtId="0" fontId="0" fillId="2" borderId="60" xfId="0" applyFill="1" applyBorder="1"/>
    <xf numFmtId="0" fontId="4" fillId="2" borderId="39" xfId="0" applyFont="1" applyFill="1" applyBorder="1" applyAlignment="1"/>
    <xf numFmtId="0" fontId="4" fillId="2" borderId="0" xfId="0" applyFont="1" applyFill="1" applyBorder="1" applyAlignment="1"/>
    <xf numFmtId="0" fontId="4" fillId="6" borderId="51" xfId="0" applyFont="1" applyFill="1" applyBorder="1"/>
    <xf numFmtId="0" fontId="4" fillId="2" borderId="39" xfId="0" applyFont="1" applyFill="1" applyBorder="1" applyAlignment="1">
      <alignment horizontal="left"/>
    </xf>
    <xf numFmtId="0" fontId="15" fillId="0" borderId="0" xfId="0" applyFont="1"/>
    <xf numFmtId="0" fontId="64" fillId="0" borderId="0" xfId="0" applyFont="1"/>
    <xf numFmtId="0" fontId="23" fillId="0" borderId="0" xfId="0" applyFont="1"/>
    <xf numFmtId="0" fontId="8" fillId="6" borderId="29" xfId="0" applyFont="1" applyFill="1" applyBorder="1" applyAlignment="1">
      <alignment horizontal="left" vertical="center"/>
    </xf>
    <xf numFmtId="0" fontId="25" fillId="12" borderId="60" xfId="0" applyFont="1" applyFill="1" applyBorder="1" applyAlignment="1">
      <alignment horizontal="center" vertical="center"/>
    </xf>
    <xf numFmtId="0" fontId="14" fillId="22" borderId="60" xfId="0" applyFont="1" applyFill="1" applyBorder="1" applyAlignment="1">
      <alignment horizontal="center" vertical="center"/>
    </xf>
    <xf numFmtId="0" fontId="25" fillId="16" borderId="61" xfId="0" applyFont="1" applyFill="1" applyBorder="1" applyAlignment="1">
      <alignment horizontal="center" vertical="center"/>
    </xf>
    <xf numFmtId="0" fontId="14" fillId="4" borderId="61" xfId="0" applyFont="1" applyFill="1" applyBorder="1" applyAlignment="1">
      <alignment horizontal="center" vertical="center"/>
    </xf>
    <xf numFmtId="14" fontId="4" fillId="6" borderId="80" xfId="0" applyNumberFormat="1" applyFont="1" applyFill="1" applyBorder="1" applyAlignment="1">
      <alignment horizontal="center" vertical="center"/>
    </xf>
    <xf numFmtId="0" fontId="25" fillId="12" borderId="65" xfId="0" applyFont="1" applyFill="1" applyBorder="1" applyAlignment="1">
      <alignment horizontal="center" vertical="center"/>
    </xf>
    <xf numFmtId="0" fontId="40" fillId="16" borderId="65" xfId="0" applyFont="1" applyFill="1" applyBorder="1" applyAlignment="1">
      <alignment horizontal="center" vertical="center"/>
    </xf>
    <xf numFmtId="0" fontId="14" fillId="32" borderId="60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4" fillId="0" borderId="81" xfId="0" applyFont="1" applyBorder="1"/>
    <xf numFmtId="0" fontId="0" fillId="0" borderId="82" xfId="0" applyBorder="1"/>
    <xf numFmtId="0" fontId="4" fillId="6" borderId="11" xfId="0" applyFont="1" applyFill="1" applyBorder="1"/>
    <xf numFmtId="0" fontId="22" fillId="6" borderId="13" xfId="0" applyFont="1" applyFill="1" applyBorder="1"/>
    <xf numFmtId="0" fontId="4" fillId="6" borderId="13" xfId="0" applyFont="1" applyFill="1" applyBorder="1"/>
    <xf numFmtId="0" fontId="58" fillId="6" borderId="31" xfId="0" applyFont="1" applyFill="1" applyBorder="1" applyAlignment="1">
      <alignment horizontal="center" vertical="center"/>
    </xf>
    <xf numFmtId="0" fontId="25" fillId="6" borderId="31" xfId="0" applyFont="1" applyFill="1" applyBorder="1" applyAlignment="1">
      <alignment horizontal="center" vertical="center"/>
    </xf>
    <xf numFmtId="0" fontId="20" fillId="6" borderId="48" xfId="0" applyFont="1" applyFill="1" applyBorder="1" applyAlignment="1">
      <alignment horizontal="center" vertical="center"/>
    </xf>
    <xf numFmtId="0" fontId="37" fillId="6" borderId="53" xfId="0" applyFont="1" applyFill="1" applyBorder="1" applyAlignment="1">
      <alignment horizontal="center" vertical="center"/>
    </xf>
    <xf numFmtId="14" fontId="4" fillId="6" borderId="35" xfId="0" applyNumberFormat="1" applyFont="1" applyFill="1" applyBorder="1" applyAlignment="1">
      <alignment horizontal="center" vertical="center"/>
    </xf>
    <xf numFmtId="0" fontId="23" fillId="30" borderId="64" xfId="0" applyFont="1" applyFill="1" applyBorder="1" applyAlignment="1">
      <alignment horizontal="center" vertical="center"/>
    </xf>
    <xf numFmtId="0" fontId="14" fillId="4" borderId="35" xfId="0" applyFont="1" applyFill="1" applyBorder="1" applyAlignment="1">
      <alignment horizontal="center" vertical="center"/>
    </xf>
    <xf numFmtId="0" fontId="25" fillId="12" borderId="61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5" fillId="2" borderId="20" xfId="0" applyFont="1" applyFill="1" applyBorder="1" applyAlignment="1">
      <alignment horizontal="left"/>
    </xf>
    <xf numFmtId="0" fontId="5" fillId="2" borderId="43" xfId="0" applyFont="1" applyFill="1" applyBorder="1" applyAlignment="1">
      <alignment horizontal="left"/>
    </xf>
    <xf numFmtId="0" fontId="4" fillId="6" borderId="0" xfId="0" applyFont="1" applyFill="1" applyBorder="1" applyAlignment="1">
      <alignment horizontal="center"/>
    </xf>
    <xf numFmtId="0" fontId="39" fillId="6" borderId="18" xfId="0" applyFont="1" applyFill="1" applyBorder="1" applyAlignment="1" applyProtection="1">
      <protection locked="0"/>
    </xf>
    <xf numFmtId="0" fontId="39" fillId="6" borderId="29" xfId="0" applyFont="1" applyFill="1" applyBorder="1" applyAlignment="1" applyProtection="1">
      <protection locked="0"/>
    </xf>
    <xf numFmtId="0" fontId="0" fillId="19" borderId="0" xfId="0" applyFill="1"/>
    <xf numFmtId="0" fontId="5" fillId="19" borderId="0" xfId="0" applyFont="1" applyFill="1"/>
    <xf numFmtId="0" fontId="23" fillId="19" borderId="0" xfId="0" applyFont="1" applyFill="1"/>
    <xf numFmtId="0" fontId="8" fillId="19" borderId="0" xfId="0" applyFont="1" applyFill="1"/>
    <xf numFmtId="0" fontId="0" fillId="19" borderId="0" xfId="0" applyFill="1" applyBorder="1"/>
    <xf numFmtId="49" fontId="0" fillId="19" borderId="0" xfId="0" applyNumberFormat="1" applyFill="1" applyAlignment="1">
      <alignment horizontal="center" vertical="center"/>
    </xf>
    <xf numFmtId="0" fontId="0" fillId="6" borderId="60" xfId="0" applyFill="1" applyBorder="1"/>
    <xf numFmtId="0" fontId="0" fillId="6" borderId="60" xfId="0" applyFill="1" applyBorder="1" applyAlignment="1">
      <alignment horizontal="center" vertical="center"/>
    </xf>
    <xf numFmtId="0" fontId="4" fillId="6" borderId="60" xfId="0" applyFont="1" applyFill="1" applyBorder="1" applyAlignment="1">
      <alignment horizontal="center" vertical="center"/>
    </xf>
    <xf numFmtId="0" fontId="16" fillId="6" borderId="16" xfId="0" applyFont="1" applyFill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78" xfId="0" applyFont="1" applyFill="1" applyBorder="1" applyAlignment="1">
      <alignment horizontal="center"/>
    </xf>
    <xf numFmtId="0" fontId="9" fillId="6" borderId="78" xfId="0" applyFont="1" applyFill="1" applyBorder="1" applyAlignment="1">
      <alignment horizontal="center"/>
    </xf>
    <xf numFmtId="0" fontId="16" fillId="6" borderId="63" xfId="0" applyFont="1" applyFill="1" applyBorder="1" applyAlignment="1">
      <alignment horizontal="center"/>
    </xf>
    <xf numFmtId="1" fontId="4" fillId="6" borderId="32" xfId="0" applyNumberFormat="1" applyFont="1" applyFill="1" applyBorder="1" applyAlignment="1">
      <alignment horizontal="center" vertical="center"/>
    </xf>
    <xf numFmtId="1" fontId="0" fillId="6" borderId="25" xfId="0" applyNumberFormat="1" applyFill="1" applyBorder="1" applyAlignment="1">
      <alignment horizontal="center" vertical="center"/>
    </xf>
    <xf numFmtId="1" fontId="0" fillId="6" borderId="49" xfId="0" applyNumberFormat="1" applyFill="1" applyBorder="1" applyAlignment="1">
      <alignment horizontal="center" vertical="center"/>
    </xf>
    <xf numFmtId="1" fontId="4" fillId="6" borderId="13" xfId="0" applyNumberFormat="1" applyFont="1" applyFill="1" applyBorder="1" applyAlignment="1">
      <alignment horizontal="center" vertical="center"/>
    </xf>
    <xf numFmtId="1" fontId="0" fillId="6" borderId="60" xfId="0" applyNumberFormat="1" applyFill="1" applyBorder="1" applyAlignment="1">
      <alignment horizontal="center" vertical="center"/>
    </xf>
    <xf numFmtId="1" fontId="0" fillId="6" borderId="31" xfId="0" applyNumberFormat="1" applyFill="1" applyBorder="1" applyAlignment="1">
      <alignment horizontal="center" vertical="center"/>
    </xf>
    <xf numFmtId="1" fontId="4" fillId="6" borderId="28" xfId="0" applyNumberFormat="1" applyFont="1" applyFill="1" applyBorder="1" applyAlignment="1">
      <alignment horizontal="center" vertical="center"/>
    </xf>
    <xf numFmtId="1" fontId="0" fillId="6" borderId="65" xfId="0" applyNumberFormat="1" applyFill="1" applyBorder="1" applyAlignment="1">
      <alignment horizontal="center" vertical="center"/>
    </xf>
    <xf numFmtId="1" fontId="0" fillId="6" borderId="34" xfId="0" applyNumberFormat="1" applyFill="1" applyBorder="1" applyAlignment="1">
      <alignment horizontal="center" vertical="center"/>
    </xf>
    <xf numFmtId="0" fontId="65" fillId="6" borderId="2" xfId="0" applyFont="1" applyFill="1" applyBorder="1"/>
    <xf numFmtId="0" fontId="66" fillId="6" borderId="1" xfId="0" applyFont="1" applyFill="1" applyBorder="1"/>
    <xf numFmtId="0" fontId="66" fillId="6" borderId="3" xfId="0" applyFont="1" applyFill="1" applyBorder="1"/>
    <xf numFmtId="1" fontId="67" fillId="6" borderId="77" xfId="0" applyNumberFormat="1" applyFont="1" applyFill="1" applyBorder="1" applyAlignment="1">
      <alignment horizontal="center" vertical="center"/>
    </xf>
    <xf numFmtId="1" fontId="67" fillId="6" borderId="1" xfId="0" applyNumberFormat="1" applyFont="1" applyFill="1" applyBorder="1" applyAlignment="1">
      <alignment horizontal="center" vertical="center"/>
    </xf>
    <xf numFmtId="1" fontId="67" fillId="6" borderId="3" xfId="0" applyNumberFormat="1" applyFont="1" applyFill="1" applyBorder="1" applyAlignment="1">
      <alignment horizontal="center" vertical="center"/>
    </xf>
    <xf numFmtId="0" fontId="4" fillId="2" borderId="60" xfId="0" applyFont="1" applyFill="1" applyBorder="1"/>
    <xf numFmtId="0" fontId="0" fillId="6" borderId="60" xfId="0" applyFont="1" applyFill="1" applyBorder="1"/>
    <xf numFmtId="0" fontId="66" fillId="2" borderId="1" xfId="0" applyFont="1" applyFill="1" applyBorder="1"/>
    <xf numFmtId="0" fontId="11" fillId="19" borderId="0" xfId="0" applyFont="1" applyFill="1"/>
    <xf numFmtId="0" fontId="0" fillId="0" borderId="0" xfId="0" applyAlignment="1">
      <alignment horizontal="center" vertical="center"/>
    </xf>
    <xf numFmtId="0" fontId="4" fillId="6" borderId="60" xfId="0" applyFont="1" applyFill="1" applyBorder="1"/>
    <xf numFmtId="0" fontId="25" fillId="33" borderId="60" xfId="0" applyFont="1" applyFill="1" applyBorder="1" applyAlignment="1">
      <alignment horizontal="center" vertical="center"/>
    </xf>
    <xf numFmtId="0" fontId="69" fillId="19" borderId="0" xfId="1" applyFill="1" applyAlignment="1" applyProtection="1"/>
    <xf numFmtId="0" fontId="69" fillId="0" borderId="0" xfId="1" quotePrefix="1" applyAlignment="1" applyProtection="1"/>
    <xf numFmtId="0" fontId="69" fillId="0" borderId="0" xfId="1" applyAlignment="1" applyProtection="1"/>
    <xf numFmtId="0" fontId="69" fillId="6" borderId="0" xfId="1" quotePrefix="1" applyFill="1" applyBorder="1" applyAlignment="1" applyProtection="1">
      <alignment horizontal="center"/>
      <protection locked="0"/>
    </xf>
    <xf numFmtId="0" fontId="69" fillId="6" borderId="0" xfId="1" applyFill="1" applyBorder="1" applyAlignment="1" applyProtection="1">
      <alignment horizontal="center"/>
      <protection locked="0"/>
    </xf>
    <xf numFmtId="0" fontId="69" fillId="19" borderId="0" xfId="1" quotePrefix="1" applyFill="1" applyAlignment="1" applyProtection="1"/>
    <xf numFmtId="0" fontId="69" fillId="6" borderId="0" xfId="1" applyFill="1" applyBorder="1" applyAlignment="1" applyProtection="1">
      <alignment horizontal="center" vertical="center"/>
    </xf>
    <xf numFmtId="0" fontId="4" fillId="6" borderId="60" xfId="0" applyFont="1" applyFill="1" applyBorder="1" applyAlignment="1">
      <alignment horizontal="center"/>
    </xf>
    <xf numFmtId="0" fontId="70" fillId="6" borderId="11" xfId="0" applyFont="1" applyFill="1" applyBorder="1"/>
    <xf numFmtId="0" fontId="4" fillId="6" borderId="12" xfId="0" applyFont="1" applyFill="1" applyBorder="1" applyAlignment="1">
      <alignment horizontal="center" vertical="center"/>
    </xf>
    <xf numFmtId="0" fontId="70" fillId="6" borderId="13" xfId="0" applyFont="1" applyFill="1" applyBorder="1"/>
    <xf numFmtId="0" fontId="4" fillId="6" borderId="14" xfId="0" applyFont="1" applyFill="1" applyBorder="1" applyAlignment="1">
      <alignment horizontal="center"/>
    </xf>
    <xf numFmtId="0" fontId="70" fillId="6" borderId="28" xfId="0" applyFont="1" applyFill="1" applyBorder="1"/>
    <xf numFmtId="0" fontId="4" fillId="6" borderId="29" xfId="0" applyFont="1" applyFill="1" applyBorder="1" applyAlignment="1">
      <alignment horizontal="center"/>
    </xf>
    <xf numFmtId="0" fontId="70" fillId="2" borderId="13" xfId="0" applyFont="1" applyFill="1" applyBorder="1"/>
    <xf numFmtId="0" fontId="4" fillId="2" borderId="14" xfId="0" applyFont="1" applyFill="1" applyBorder="1" applyAlignment="1">
      <alignment horizontal="center"/>
    </xf>
    <xf numFmtId="0" fontId="70" fillId="3" borderId="13" xfId="0" applyFont="1" applyFill="1" applyBorder="1"/>
    <xf numFmtId="0" fontId="4" fillId="3" borderId="14" xfId="0" applyFont="1" applyFill="1" applyBorder="1" applyAlignment="1">
      <alignment horizontal="center"/>
    </xf>
    <xf numFmtId="0" fontId="70" fillId="4" borderId="13" xfId="0" applyFont="1" applyFill="1" applyBorder="1"/>
    <xf numFmtId="0" fontId="4" fillId="4" borderId="14" xfId="0" applyFont="1" applyFill="1" applyBorder="1" applyAlignment="1">
      <alignment horizontal="center"/>
    </xf>
    <xf numFmtId="0" fontId="4" fillId="16" borderId="60" xfId="0" applyFont="1" applyFill="1" applyBorder="1" applyAlignment="1">
      <alignment horizontal="center"/>
    </xf>
    <xf numFmtId="0" fontId="4" fillId="2" borderId="60" xfId="0" applyFont="1" applyFill="1" applyBorder="1" applyAlignment="1">
      <alignment horizontal="center"/>
    </xf>
    <xf numFmtId="0" fontId="4" fillId="4" borderId="60" xfId="0" applyFont="1" applyFill="1" applyBorder="1" applyAlignment="1">
      <alignment horizontal="center"/>
    </xf>
    <xf numFmtId="0" fontId="22" fillId="6" borderId="11" xfId="0" applyFont="1" applyFill="1" applyBorder="1"/>
    <xf numFmtId="0" fontId="22" fillId="3" borderId="13" xfId="0" applyFont="1" applyFill="1" applyBorder="1"/>
    <xf numFmtId="0" fontId="22" fillId="2" borderId="13" xfId="0" applyFont="1" applyFill="1" applyBorder="1"/>
    <xf numFmtId="0" fontId="22" fillId="4" borderId="13" xfId="0" applyFont="1" applyFill="1" applyBorder="1"/>
    <xf numFmtId="0" fontId="22" fillId="6" borderId="28" xfId="0" applyFont="1" applyFill="1" applyBorder="1"/>
    <xf numFmtId="0" fontId="4" fillId="3" borderId="13" xfId="0" applyFont="1" applyFill="1" applyBorder="1"/>
    <xf numFmtId="0" fontId="4" fillId="2" borderId="13" xfId="0" applyFont="1" applyFill="1" applyBorder="1"/>
    <xf numFmtId="0" fontId="4" fillId="4" borderId="13" xfId="0" applyFont="1" applyFill="1" applyBorder="1"/>
    <xf numFmtId="0" fontId="4" fillId="6" borderId="28" xfId="0" applyFont="1" applyFill="1" applyBorder="1"/>
    <xf numFmtId="0" fontId="4" fillId="16" borderId="60" xfId="0" applyFont="1" applyFill="1" applyBorder="1"/>
    <xf numFmtId="0" fontId="4" fillId="4" borderId="60" xfId="0" applyFont="1" applyFill="1" applyBorder="1"/>
    <xf numFmtId="0" fontId="72" fillId="10" borderId="11" xfId="0" applyFont="1" applyFill="1" applyBorder="1" applyAlignment="1">
      <alignment horizontal="center" vertical="center"/>
    </xf>
    <xf numFmtId="0" fontId="72" fillId="3" borderId="61" xfId="0" applyFont="1" applyFill="1" applyBorder="1" applyAlignment="1">
      <alignment horizontal="center" vertical="center"/>
    </xf>
    <xf numFmtId="0" fontId="72" fillId="13" borderId="61" xfId="0" applyFont="1" applyFill="1" applyBorder="1" applyAlignment="1">
      <alignment horizontal="center" vertical="center"/>
    </xf>
    <xf numFmtId="0" fontId="72" fillId="19" borderId="61" xfId="0" applyFont="1" applyFill="1" applyBorder="1" applyAlignment="1">
      <alignment horizontal="center" vertical="center"/>
    </xf>
    <xf numFmtId="0" fontId="72" fillId="5" borderId="61" xfId="0" applyFont="1" applyFill="1" applyBorder="1" applyAlignment="1">
      <alignment horizontal="center" vertical="center"/>
    </xf>
    <xf numFmtId="0" fontId="73" fillId="16" borderId="61" xfId="0" applyFont="1" applyFill="1" applyBorder="1" applyAlignment="1">
      <alignment horizontal="center" vertical="center"/>
    </xf>
    <xf numFmtId="0" fontId="73" fillId="4" borderId="12" xfId="0" applyFont="1" applyFill="1" applyBorder="1" applyAlignment="1">
      <alignment horizontal="center" vertical="center"/>
    </xf>
    <xf numFmtId="0" fontId="72" fillId="10" borderId="13" xfId="0" applyFont="1" applyFill="1" applyBorder="1" applyAlignment="1">
      <alignment horizontal="center" vertical="center"/>
    </xf>
    <xf numFmtId="0" fontId="72" fillId="3" borderId="60" xfId="0" applyFont="1" applyFill="1" applyBorder="1" applyAlignment="1">
      <alignment horizontal="center" vertical="center"/>
    </xf>
    <xf numFmtId="0" fontId="72" fillId="13" borderId="60" xfId="0" applyFont="1" applyFill="1" applyBorder="1" applyAlignment="1">
      <alignment horizontal="center" vertical="center"/>
    </xf>
    <xf numFmtId="0" fontId="72" fillId="19" borderId="60" xfId="0" applyFont="1" applyFill="1" applyBorder="1" applyAlignment="1">
      <alignment horizontal="center" vertical="center"/>
    </xf>
    <xf numFmtId="0" fontId="72" fillId="5" borderId="60" xfId="0" applyFont="1" applyFill="1" applyBorder="1" applyAlignment="1">
      <alignment horizontal="center" vertical="center"/>
    </xf>
    <xf numFmtId="0" fontId="73" fillId="16" borderId="60" xfId="0" applyFont="1" applyFill="1" applyBorder="1" applyAlignment="1">
      <alignment horizontal="center" vertical="center"/>
    </xf>
    <xf numFmtId="0" fontId="73" fillId="4" borderId="14" xfId="0" applyFont="1" applyFill="1" applyBorder="1" applyAlignment="1">
      <alignment horizontal="center" vertical="center"/>
    </xf>
    <xf numFmtId="0" fontId="72" fillId="10" borderId="28" xfId="0" applyFont="1" applyFill="1" applyBorder="1" applyAlignment="1">
      <alignment horizontal="center" vertical="center"/>
    </xf>
    <xf numFmtId="0" fontId="72" fillId="3" borderId="65" xfId="0" applyFont="1" applyFill="1" applyBorder="1" applyAlignment="1">
      <alignment horizontal="center" vertical="center"/>
    </xf>
    <xf numFmtId="0" fontId="72" fillId="13" borderId="65" xfId="0" applyFont="1" applyFill="1" applyBorder="1" applyAlignment="1">
      <alignment horizontal="center" vertical="center"/>
    </xf>
    <xf numFmtId="0" fontId="72" fillId="19" borderId="65" xfId="0" applyFont="1" applyFill="1" applyBorder="1" applyAlignment="1">
      <alignment horizontal="center" vertical="center"/>
    </xf>
    <xf numFmtId="0" fontId="72" fillId="5" borderId="65" xfId="0" applyFont="1" applyFill="1" applyBorder="1" applyAlignment="1">
      <alignment horizontal="center" vertical="center"/>
    </xf>
    <xf numFmtId="0" fontId="73" fillId="16" borderId="65" xfId="0" applyFont="1" applyFill="1" applyBorder="1" applyAlignment="1">
      <alignment horizontal="center" vertical="center"/>
    </xf>
    <xf numFmtId="0" fontId="73" fillId="4" borderId="29" xfId="0" applyFont="1" applyFill="1" applyBorder="1" applyAlignment="1">
      <alignment horizontal="center" vertical="center"/>
    </xf>
    <xf numFmtId="0" fontId="72" fillId="10" borderId="73" xfId="0" applyFont="1" applyFill="1" applyBorder="1" applyAlignment="1">
      <alignment horizontal="center" vertical="center"/>
    </xf>
    <xf numFmtId="0" fontId="72" fillId="3" borderId="74" xfId="0" applyFont="1" applyFill="1" applyBorder="1" applyAlignment="1">
      <alignment horizontal="center" vertical="center"/>
    </xf>
    <xf numFmtId="0" fontId="72" fillId="13" borderId="74" xfId="0" applyFont="1" applyFill="1" applyBorder="1" applyAlignment="1">
      <alignment horizontal="center" vertical="center"/>
    </xf>
    <xf numFmtId="0" fontId="72" fillId="19" borderId="74" xfId="0" applyFont="1" applyFill="1" applyBorder="1" applyAlignment="1">
      <alignment horizontal="center" vertical="center"/>
    </xf>
    <xf numFmtId="0" fontId="74" fillId="5" borderId="75" xfId="0" applyFont="1" applyFill="1" applyBorder="1" applyAlignment="1">
      <alignment horizontal="center" vertical="center"/>
    </xf>
    <xf numFmtId="0" fontId="73" fillId="16" borderId="73" xfId="0" applyFont="1" applyFill="1" applyBorder="1" applyAlignment="1">
      <alignment horizontal="center" vertical="center"/>
    </xf>
    <xf numFmtId="0" fontId="73" fillId="4" borderId="76" xfId="0" applyFont="1" applyFill="1" applyBorder="1" applyAlignment="1">
      <alignment horizontal="center" vertical="center"/>
    </xf>
    <xf numFmtId="0" fontId="75" fillId="7" borderId="2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left"/>
    </xf>
    <xf numFmtId="0" fontId="4" fillId="6" borderId="54" xfId="0" applyFont="1" applyFill="1" applyBorder="1"/>
    <xf numFmtId="0" fontId="2" fillId="17" borderId="48" xfId="0" applyFont="1" applyFill="1" applyBorder="1" applyAlignment="1">
      <alignment horizontal="left" vertical="center"/>
    </xf>
    <xf numFmtId="0" fontId="0" fillId="6" borderId="55" xfId="0" applyFill="1" applyBorder="1"/>
    <xf numFmtId="0" fontId="21" fillId="6" borderId="31" xfId="0" applyFont="1" applyFill="1" applyBorder="1" applyAlignment="1">
      <alignment horizontal="left" vertical="center"/>
    </xf>
    <xf numFmtId="0" fontId="45" fillId="21" borderId="64" xfId="0" applyFont="1" applyFill="1" applyBorder="1" applyAlignment="1">
      <alignment horizontal="center" vertical="center"/>
    </xf>
    <xf numFmtId="0" fontId="25" fillId="33" borderId="61" xfId="0" applyFont="1" applyFill="1" applyBorder="1" applyAlignment="1">
      <alignment horizontal="center" vertical="center"/>
    </xf>
    <xf numFmtId="0" fontId="14" fillId="4" borderId="83" xfId="0" applyFont="1" applyFill="1" applyBorder="1" applyAlignment="1">
      <alignment horizontal="center" vertical="center"/>
    </xf>
    <xf numFmtId="0" fontId="37" fillId="6" borderId="83" xfId="0" applyFont="1" applyFill="1" applyBorder="1" applyAlignment="1">
      <alignment horizontal="center" vertical="center"/>
    </xf>
    <xf numFmtId="0" fontId="25" fillId="33" borderId="65" xfId="0" applyFont="1" applyFill="1" applyBorder="1" applyAlignment="1">
      <alignment horizontal="center" vertical="center"/>
    </xf>
    <xf numFmtId="0" fontId="14" fillId="22" borderId="65" xfId="0" applyFont="1" applyFill="1" applyBorder="1" applyAlignment="1">
      <alignment horizontal="center" vertical="center"/>
    </xf>
    <xf numFmtId="0" fontId="34" fillId="33" borderId="60" xfId="0" applyFont="1" applyFill="1" applyBorder="1" applyAlignment="1">
      <alignment horizontal="center" vertical="center"/>
    </xf>
    <xf numFmtId="0" fontId="34" fillId="12" borderId="60" xfId="0" applyFont="1" applyFill="1" applyBorder="1" applyAlignment="1">
      <alignment horizontal="center" vertical="center"/>
    </xf>
    <xf numFmtId="0" fontId="22" fillId="30" borderId="64" xfId="0" applyFont="1" applyFill="1" applyBorder="1" applyAlignment="1">
      <alignment horizontal="center" vertical="center"/>
    </xf>
    <xf numFmtId="0" fontId="34" fillId="16" borderId="61" xfId="0" applyFont="1" applyFill="1" applyBorder="1" applyAlignment="1">
      <alignment horizontal="center" vertical="center"/>
    </xf>
    <xf numFmtId="0" fontId="34" fillId="4" borderId="61" xfId="0" applyFont="1" applyFill="1" applyBorder="1" applyAlignment="1">
      <alignment horizontal="center" vertical="center"/>
    </xf>
    <xf numFmtId="0" fontId="34" fillId="4" borderId="18" xfId="0" applyFont="1" applyFill="1" applyBorder="1" applyAlignment="1">
      <alignment horizontal="center" vertical="center"/>
    </xf>
    <xf numFmtId="0" fontId="34" fillId="5" borderId="60" xfId="0" applyFont="1" applyFill="1" applyBorder="1" applyAlignment="1">
      <alignment horizontal="center" vertical="center"/>
    </xf>
    <xf numFmtId="0" fontId="63" fillId="6" borderId="30" xfId="0" applyFont="1" applyFill="1" applyBorder="1"/>
    <xf numFmtId="0" fontId="63" fillId="6" borderId="31" xfId="0" applyFont="1" applyFill="1" applyBorder="1"/>
    <xf numFmtId="0" fontId="63" fillId="6" borderId="34" xfId="0" applyFont="1" applyFill="1" applyBorder="1"/>
    <xf numFmtId="0" fontId="2" fillId="17" borderId="11" xfId="0" applyFont="1" applyFill="1" applyBorder="1" applyAlignment="1">
      <alignment horizontal="left" vertical="center"/>
    </xf>
    <xf numFmtId="0" fontId="2" fillId="17" borderId="13" xfId="0" applyFont="1" applyFill="1" applyBorder="1" applyAlignment="1">
      <alignment horizontal="left" vertical="center"/>
    </xf>
    <xf numFmtId="0" fontId="2" fillId="17" borderId="28" xfId="0" applyFont="1" applyFill="1" applyBorder="1" applyAlignment="1">
      <alignment horizontal="left" vertical="center"/>
    </xf>
    <xf numFmtId="0" fontId="63" fillId="0" borderId="12" xfId="0" applyFont="1" applyBorder="1"/>
    <xf numFmtId="0" fontId="63" fillId="0" borderId="14" xfId="0" applyFont="1" applyBorder="1"/>
    <xf numFmtId="0" fontId="63" fillId="0" borderId="33" xfId="0" applyFont="1" applyBorder="1"/>
    <xf numFmtId="0" fontId="63" fillId="0" borderId="29" xfId="0" applyFont="1" applyBorder="1"/>
    <xf numFmtId="0" fontId="21" fillId="6" borderId="11" xfId="0" applyFont="1" applyFill="1" applyBorder="1"/>
    <xf numFmtId="0" fontId="21" fillId="3" borderId="13" xfId="0" applyFont="1" applyFill="1" applyBorder="1"/>
    <xf numFmtId="0" fontId="21" fillId="2" borderId="13" xfId="0" applyFont="1" applyFill="1" applyBorder="1"/>
    <xf numFmtId="0" fontId="21" fillId="4" borderId="13" xfId="0" applyFont="1" applyFill="1" applyBorder="1"/>
    <xf numFmtId="0" fontId="21" fillId="6" borderId="13" xfId="0" applyFont="1" applyFill="1" applyBorder="1"/>
    <xf numFmtId="0" fontId="21" fillId="6" borderId="28" xfId="0" applyFont="1" applyFill="1" applyBorder="1"/>
    <xf numFmtId="0" fontId="4" fillId="0" borderId="2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79" fillId="35" borderId="60" xfId="0" applyFont="1" applyFill="1" applyBorder="1" applyAlignment="1">
      <alignment horizontal="center" vertical="center"/>
    </xf>
    <xf numFmtId="2" fontId="78" fillId="36" borderId="60" xfId="0" applyNumberFormat="1" applyFont="1" applyFill="1" applyBorder="1" applyAlignment="1">
      <alignment horizontal="center" vertical="center"/>
    </xf>
    <xf numFmtId="0" fontId="0" fillId="2" borderId="60" xfId="0" applyFont="1" applyFill="1" applyBorder="1" applyAlignment="1">
      <alignment horizontal="center"/>
    </xf>
    <xf numFmtId="0" fontId="0" fillId="0" borderId="0" xfId="0" applyFont="1"/>
    <xf numFmtId="14" fontId="4" fillId="0" borderId="39" xfId="0" applyNumberFormat="1" applyFont="1" applyBorder="1"/>
    <xf numFmtId="0" fontId="12" fillId="2" borderId="20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79" xfId="0" applyFont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45" xfId="0" applyFont="1" applyFill="1" applyBorder="1" applyAlignment="1">
      <alignment horizontal="center"/>
    </xf>
    <xf numFmtId="0" fontId="4" fillId="3" borderId="40" xfId="0" applyFont="1" applyFill="1" applyBorder="1" applyAlignment="1">
      <alignment horizontal="center"/>
    </xf>
    <xf numFmtId="0" fontId="4" fillId="2" borderId="20" xfId="0" applyFont="1" applyFill="1" applyBorder="1" applyAlignment="1">
      <alignment horizontal="right"/>
    </xf>
    <xf numFmtId="14" fontId="4" fillId="3" borderId="23" xfId="0" applyNumberFormat="1" applyFont="1" applyFill="1" applyBorder="1" applyAlignment="1">
      <alignment horizontal="right"/>
    </xf>
    <xf numFmtId="0" fontId="4" fillId="0" borderId="4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39" xfId="0" applyFont="1" applyBorder="1" applyAlignment="1">
      <alignment horizontal="center" vertical="center"/>
    </xf>
    <xf numFmtId="0" fontId="4" fillId="2" borderId="20" xfId="0" applyFont="1" applyFill="1" applyBorder="1" applyAlignment="1">
      <alignment horizontal="center"/>
    </xf>
    <xf numFmtId="14" fontId="4" fillId="0" borderId="39" xfId="0" applyNumberFormat="1" applyFont="1" applyBorder="1" applyAlignment="1">
      <alignment horizontal="center"/>
    </xf>
    <xf numFmtId="14" fontId="4" fillId="3" borderId="23" xfId="0" applyNumberFormat="1" applyFont="1" applyFill="1" applyBorder="1" applyAlignment="1">
      <alignment horizontal="center"/>
    </xf>
    <xf numFmtId="0" fontId="4" fillId="4" borderId="79" xfId="0" applyFont="1" applyFill="1" applyBorder="1" applyAlignment="1">
      <alignment horizontal="center"/>
    </xf>
    <xf numFmtId="0" fontId="76" fillId="0" borderId="0" xfId="0" applyFont="1" applyAlignment="1"/>
    <xf numFmtId="2" fontId="70" fillId="0" borderId="44" xfId="0" applyNumberFormat="1" applyFont="1" applyBorder="1" applyAlignment="1">
      <alignment horizontal="center" vertical="center"/>
    </xf>
    <xf numFmtId="0" fontId="70" fillId="0" borderId="79" xfId="0" applyFont="1" applyBorder="1"/>
    <xf numFmtId="2" fontId="70" fillId="0" borderId="79" xfId="0" applyNumberFormat="1" applyFont="1" applyBorder="1" applyAlignment="1">
      <alignment horizontal="center" vertical="center"/>
    </xf>
    <xf numFmtId="2" fontId="82" fillId="0" borderId="7" xfId="0" applyNumberFormat="1" applyFont="1" applyBorder="1" applyAlignment="1">
      <alignment horizontal="center" vertical="center"/>
    </xf>
    <xf numFmtId="2" fontId="82" fillId="0" borderId="2" xfId="0" applyNumberFormat="1" applyFont="1" applyBorder="1" applyAlignment="1">
      <alignment horizontal="center" vertical="center"/>
    </xf>
    <xf numFmtId="2" fontId="82" fillId="0" borderId="1" xfId="0" applyNumberFormat="1" applyFont="1" applyBorder="1" applyAlignment="1">
      <alignment horizontal="center" vertical="center"/>
    </xf>
    <xf numFmtId="2" fontId="82" fillId="0" borderId="84" xfId="0" applyNumberFormat="1" applyFont="1" applyBorder="1" applyAlignment="1">
      <alignment horizontal="center" vertical="center"/>
    </xf>
    <xf numFmtId="2" fontId="82" fillId="0" borderId="4" xfId="0" applyNumberFormat="1" applyFont="1" applyBorder="1" applyAlignment="1">
      <alignment horizontal="center" vertical="center"/>
    </xf>
    <xf numFmtId="2" fontId="70" fillId="37" borderId="44" xfId="0" applyNumberFormat="1" applyFont="1" applyFill="1" applyBorder="1" applyAlignment="1">
      <alignment horizontal="center" vertical="center"/>
    </xf>
    <xf numFmtId="49" fontId="70" fillId="29" borderId="44" xfId="0" applyNumberFormat="1" applyFont="1" applyFill="1" applyBorder="1" applyAlignment="1">
      <alignment horizontal="center" vertical="center"/>
    </xf>
    <xf numFmtId="49" fontId="70" fillId="10" borderId="44" xfId="0" applyNumberFormat="1" applyFont="1" applyFill="1" applyBorder="1" applyAlignment="1">
      <alignment horizontal="center" vertical="center"/>
    </xf>
    <xf numFmtId="49" fontId="70" fillId="30" borderId="44" xfId="0" applyNumberFormat="1" applyFont="1" applyFill="1" applyBorder="1" applyAlignment="1">
      <alignment horizontal="center" vertical="center"/>
    </xf>
    <xf numFmtId="49" fontId="70" fillId="19" borderId="44" xfId="0" applyNumberFormat="1" applyFont="1" applyFill="1" applyBorder="1" applyAlignment="1">
      <alignment horizontal="center" vertical="center"/>
    </xf>
    <xf numFmtId="2" fontId="82" fillId="19" borderId="84" xfId="0" applyNumberFormat="1" applyFont="1" applyFill="1" applyBorder="1" applyAlignment="1">
      <alignment horizontal="center" vertical="center"/>
    </xf>
    <xf numFmtId="2" fontId="82" fillId="37" borderId="6" xfId="0" applyNumberFormat="1" applyFont="1" applyFill="1" applyBorder="1" applyAlignment="1">
      <alignment horizontal="center" vertical="center"/>
    </xf>
    <xf numFmtId="2" fontId="82" fillId="37" borderId="7" xfId="0" applyNumberFormat="1" applyFont="1" applyFill="1" applyBorder="1" applyAlignment="1">
      <alignment horizontal="center" vertical="center"/>
    </xf>
    <xf numFmtId="2" fontId="82" fillId="10" borderId="2" xfId="0" applyNumberFormat="1" applyFont="1" applyFill="1" applyBorder="1" applyAlignment="1">
      <alignment horizontal="center" vertical="center"/>
    </xf>
    <xf numFmtId="2" fontId="82" fillId="10" borderId="1" xfId="0" applyNumberFormat="1" applyFont="1" applyFill="1" applyBorder="1" applyAlignment="1">
      <alignment horizontal="center" vertical="center"/>
    </xf>
    <xf numFmtId="2" fontId="82" fillId="19" borderId="4" xfId="0" applyNumberFormat="1" applyFont="1" applyFill="1" applyBorder="1" applyAlignment="1">
      <alignment horizontal="center" vertical="center"/>
    </xf>
    <xf numFmtId="49" fontId="70" fillId="11" borderId="44" xfId="0" applyNumberFormat="1" applyFont="1" applyFill="1" applyBorder="1" applyAlignment="1">
      <alignment horizontal="center" vertical="center"/>
    </xf>
    <xf numFmtId="2" fontId="82" fillId="11" borderId="1" xfId="0" applyNumberFormat="1" applyFont="1" applyFill="1" applyBorder="1" applyAlignment="1">
      <alignment horizontal="center" vertical="center"/>
    </xf>
    <xf numFmtId="2" fontId="82" fillId="30" borderId="4" xfId="0" applyNumberFormat="1" applyFont="1" applyFill="1" applyBorder="1" applyAlignment="1">
      <alignment horizontal="center" vertical="center"/>
    </xf>
    <xf numFmtId="2" fontId="82" fillId="29" borderId="1" xfId="0" applyNumberFormat="1" applyFont="1" applyFill="1" applyBorder="1" applyAlignment="1">
      <alignment horizontal="center" vertical="center"/>
    </xf>
    <xf numFmtId="2" fontId="82" fillId="6" borderId="1" xfId="0" applyNumberFormat="1" applyFont="1" applyFill="1" applyBorder="1" applyAlignment="1">
      <alignment horizontal="center" vertical="center"/>
    </xf>
    <xf numFmtId="2" fontId="83" fillId="4" borderId="49" xfId="0" applyNumberFormat="1" applyFont="1" applyFill="1" applyBorder="1" applyAlignment="1">
      <alignment horizontal="center" vertical="center"/>
    </xf>
    <xf numFmtId="2" fontId="83" fillId="4" borderId="31" xfId="0" applyNumberFormat="1" applyFont="1" applyFill="1" applyBorder="1" applyAlignment="1">
      <alignment horizontal="center" vertical="center"/>
    </xf>
    <xf numFmtId="49" fontId="82" fillId="37" borderId="45" xfId="0" applyNumberFormat="1" applyFont="1" applyFill="1" applyBorder="1" applyAlignment="1">
      <alignment horizontal="center" vertical="center"/>
    </xf>
    <xf numFmtId="49" fontId="82" fillId="10" borderId="45" xfId="0" applyNumberFormat="1" applyFont="1" applyFill="1" applyBorder="1" applyAlignment="1">
      <alignment horizontal="center" vertical="center"/>
    </xf>
    <xf numFmtId="49" fontId="82" fillId="19" borderId="45" xfId="0" applyNumberFormat="1" applyFont="1" applyFill="1" applyBorder="1" applyAlignment="1">
      <alignment horizontal="center" vertical="center"/>
    </xf>
    <xf numFmtId="49" fontId="82" fillId="11" borderId="45" xfId="0" applyNumberFormat="1" applyFont="1" applyFill="1" applyBorder="1" applyAlignment="1">
      <alignment horizontal="center" vertical="center"/>
    </xf>
    <xf numFmtId="49" fontId="82" fillId="30" borderId="45" xfId="0" applyNumberFormat="1" applyFont="1" applyFill="1" applyBorder="1" applyAlignment="1">
      <alignment horizontal="center" vertical="center"/>
    </xf>
    <xf numFmtId="49" fontId="82" fillId="29" borderId="45" xfId="0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40" xfId="0" applyBorder="1"/>
    <xf numFmtId="0" fontId="0" fillId="0" borderId="24" xfId="0" applyBorder="1"/>
    <xf numFmtId="2" fontId="83" fillId="4" borderId="53" xfId="0" applyNumberFormat="1" applyFont="1" applyFill="1" applyBorder="1" applyAlignment="1">
      <alignment horizontal="center" vertical="center"/>
    </xf>
    <xf numFmtId="2" fontId="82" fillId="0" borderId="8" xfId="0" applyNumberFormat="1" applyFont="1" applyBorder="1" applyAlignment="1">
      <alignment horizontal="center" vertical="center"/>
    </xf>
    <xf numFmtId="2" fontId="82" fillId="0" borderId="9" xfId="0" applyNumberFormat="1" applyFont="1" applyBorder="1" applyAlignment="1">
      <alignment horizontal="center" vertical="center"/>
    </xf>
    <xf numFmtId="2" fontId="82" fillId="0" borderId="10" xfId="0" applyNumberFormat="1" applyFont="1" applyBorder="1" applyAlignment="1">
      <alignment horizontal="center" vertical="center"/>
    </xf>
    <xf numFmtId="2" fontId="82" fillId="30" borderId="10" xfId="0" applyNumberFormat="1" applyFont="1" applyFill="1" applyBorder="1" applyAlignment="1">
      <alignment horizontal="center" vertical="center"/>
    </xf>
    <xf numFmtId="2" fontId="82" fillId="29" borderId="9" xfId="0" applyNumberFormat="1" applyFont="1" applyFill="1" applyBorder="1" applyAlignment="1">
      <alignment horizontal="center" vertical="center"/>
    </xf>
    <xf numFmtId="0" fontId="14" fillId="16" borderId="60" xfId="0" applyFont="1" applyFill="1" applyBorder="1" applyAlignment="1">
      <alignment horizontal="center" vertical="center"/>
    </xf>
    <xf numFmtId="0" fontId="14" fillId="16" borderId="64" xfId="0" applyFont="1" applyFill="1" applyBorder="1" applyAlignment="1">
      <alignment horizontal="center" vertical="center"/>
    </xf>
    <xf numFmtId="0" fontId="14" fillId="4" borderId="27" xfId="0" applyFont="1" applyFill="1" applyBorder="1" applyAlignment="1">
      <alignment horizontal="center" vertical="center"/>
    </xf>
    <xf numFmtId="0" fontId="14" fillId="16" borderId="65" xfId="0" applyFont="1" applyFill="1" applyBorder="1" applyAlignment="1">
      <alignment horizontal="center" vertical="center"/>
    </xf>
    <xf numFmtId="0" fontId="14" fillId="16" borderId="25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22" fillId="18" borderId="11" xfId="0" applyFont="1" applyFill="1" applyBorder="1" applyAlignment="1">
      <alignment horizontal="center" vertical="center"/>
    </xf>
    <xf numFmtId="14" fontId="22" fillId="25" borderId="11" xfId="0" applyNumberFormat="1" applyFont="1" applyFill="1" applyBorder="1" applyAlignment="1">
      <alignment horizontal="center" vertical="center"/>
    </xf>
    <xf numFmtId="0" fontId="22" fillId="25" borderId="13" xfId="0" applyFont="1" applyFill="1" applyBorder="1" applyAlignment="1">
      <alignment horizontal="center" vertical="center"/>
    </xf>
    <xf numFmtId="0" fontId="22" fillId="25" borderId="26" xfId="0" applyFont="1" applyFill="1" applyBorder="1" applyAlignment="1">
      <alignment horizontal="center" vertical="center"/>
    </xf>
    <xf numFmtId="0" fontId="22" fillId="25" borderId="11" xfId="0" applyFont="1" applyFill="1" applyBorder="1" applyAlignment="1">
      <alignment horizontal="center" vertical="center"/>
    </xf>
    <xf numFmtId="0" fontId="22" fillId="25" borderId="28" xfId="0" applyFont="1" applyFill="1" applyBorder="1" applyAlignment="1">
      <alignment horizontal="center" vertical="center"/>
    </xf>
    <xf numFmtId="0" fontId="22" fillId="30" borderId="32" xfId="0" applyFont="1" applyFill="1" applyBorder="1" applyAlignment="1">
      <alignment horizontal="center" vertical="center"/>
    </xf>
    <xf numFmtId="0" fontId="22" fillId="30" borderId="13" xfId="0" applyFont="1" applyFill="1" applyBorder="1" applyAlignment="1">
      <alignment horizontal="center" vertical="center"/>
    </xf>
    <xf numFmtId="0" fontId="22" fillId="18" borderId="41" xfId="0" applyFont="1" applyFill="1" applyBorder="1" applyAlignment="1">
      <alignment horizontal="center" vertical="center"/>
    </xf>
    <xf numFmtId="0" fontId="22" fillId="18" borderId="32" xfId="0" applyFont="1" applyFill="1" applyBorder="1" applyAlignment="1">
      <alignment horizontal="center" vertical="center"/>
    </xf>
    <xf numFmtId="0" fontId="22" fillId="18" borderId="46" xfId="0" applyFont="1" applyFill="1" applyBorder="1" applyAlignment="1">
      <alignment horizontal="center" vertical="center"/>
    </xf>
    <xf numFmtId="0" fontId="22" fillId="18" borderId="28" xfId="0" applyFont="1" applyFill="1" applyBorder="1" applyAlignment="1">
      <alignment horizontal="center" vertical="center"/>
    </xf>
    <xf numFmtId="1" fontId="4" fillId="6" borderId="0" xfId="0" applyNumberFormat="1" applyFont="1" applyFill="1" applyBorder="1" applyAlignment="1">
      <alignment horizontal="center" vertical="center"/>
    </xf>
    <xf numFmtId="1" fontId="0" fillId="6" borderId="0" xfId="0" applyNumberFormat="1" applyFill="1" applyBorder="1" applyAlignment="1">
      <alignment horizontal="center" vertical="center"/>
    </xf>
    <xf numFmtId="1" fontId="67" fillId="6" borderId="0" xfId="0" applyNumberFormat="1" applyFont="1" applyFill="1" applyBorder="1" applyAlignment="1">
      <alignment horizontal="center" vertical="center"/>
    </xf>
    <xf numFmtId="0" fontId="66" fillId="6" borderId="0" xfId="0" applyFont="1" applyFill="1" applyBorder="1"/>
    <xf numFmtId="0" fontId="66" fillId="2" borderId="0" xfId="0" applyFont="1" applyFill="1" applyBorder="1"/>
    <xf numFmtId="0" fontId="16" fillId="19" borderId="0" xfId="0" applyFont="1" applyFill="1" applyBorder="1" applyAlignment="1">
      <alignment horizontal="center"/>
    </xf>
    <xf numFmtId="0" fontId="9" fillId="19" borderId="0" xfId="0" applyFont="1" applyFill="1" applyBorder="1" applyAlignment="1">
      <alignment horizontal="center"/>
    </xf>
    <xf numFmtId="0" fontId="65" fillId="19" borderId="0" xfId="0" applyFont="1" applyFill="1" applyBorder="1"/>
    <xf numFmtId="1" fontId="4" fillId="19" borderId="0" xfId="0" applyNumberFormat="1" applyFont="1" applyFill="1" applyBorder="1" applyAlignment="1">
      <alignment horizontal="center" vertical="center"/>
    </xf>
    <xf numFmtId="1" fontId="0" fillId="19" borderId="0" xfId="0" applyNumberFormat="1" applyFill="1" applyBorder="1" applyAlignment="1">
      <alignment horizontal="center" vertical="center"/>
    </xf>
    <xf numFmtId="1" fontId="67" fillId="19" borderId="0" xfId="0" applyNumberFormat="1" applyFont="1" applyFill="1" applyBorder="1" applyAlignment="1">
      <alignment horizontal="center" vertical="center"/>
    </xf>
    <xf numFmtId="0" fontId="66" fillId="19" borderId="0" xfId="0" applyFont="1" applyFill="1" applyBorder="1"/>
    <xf numFmtId="0" fontId="0" fillId="0" borderId="0" xfId="0" applyBorder="1" applyAlignment="1"/>
    <xf numFmtId="0" fontId="63" fillId="0" borderId="0" xfId="0" applyFont="1" applyBorder="1"/>
    <xf numFmtId="49" fontId="0" fillId="0" borderId="0" xfId="0" applyNumberFormat="1" applyAlignment="1">
      <alignment horizontal="center" vertical="center"/>
    </xf>
    <xf numFmtId="0" fontId="0" fillId="10" borderId="30" xfId="0" applyFill="1" applyBorder="1" applyAlignment="1">
      <alignment horizontal="center" vertical="center"/>
    </xf>
    <xf numFmtId="0" fontId="81" fillId="10" borderId="6" xfId="0" applyFont="1" applyFill="1" applyBorder="1" applyAlignment="1">
      <alignment horizontal="center" vertical="center"/>
    </xf>
    <xf numFmtId="0" fontId="55" fillId="10" borderId="2" xfId="0" applyFont="1" applyFill="1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81" fillId="10" borderId="7" xfId="0" applyFont="1" applyFill="1" applyBorder="1" applyAlignment="1">
      <alignment horizontal="center" vertical="center"/>
    </xf>
    <xf numFmtId="0" fontId="55" fillId="10" borderId="1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7" borderId="30" xfId="0" applyFill="1" applyBorder="1" applyAlignment="1">
      <alignment horizontal="center" vertical="center"/>
    </xf>
    <xf numFmtId="0" fontId="0" fillId="7" borderId="53" xfId="0" applyFill="1" applyBorder="1" applyAlignment="1">
      <alignment horizontal="center" vertical="center"/>
    </xf>
    <xf numFmtId="0" fontId="81" fillId="0" borderId="18" xfId="0" applyFont="1" applyBorder="1" applyAlignment="1">
      <alignment horizontal="center" vertical="center"/>
    </xf>
    <xf numFmtId="0" fontId="55" fillId="0" borderId="3" xfId="0" applyFont="1" applyBorder="1" applyAlignment="1">
      <alignment horizontal="center" vertical="center"/>
    </xf>
    <xf numFmtId="0" fontId="4" fillId="2" borderId="39" xfId="0" applyFont="1" applyFill="1" applyBorder="1" applyAlignment="1">
      <alignment horizontal="left"/>
    </xf>
    <xf numFmtId="0" fontId="85" fillId="2" borderId="25" xfId="0" applyFont="1" applyFill="1" applyBorder="1" applyAlignment="1">
      <alignment horizontal="center" vertical="center"/>
    </xf>
    <xf numFmtId="0" fontId="0" fillId="5" borderId="23" xfId="0" applyFill="1" applyBorder="1"/>
    <xf numFmtId="0" fontId="0" fillId="5" borderId="40" xfId="0" applyFill="1" applyBorder="1"/>
    <xf numFmtId="0" fontId="0" fillId="16" borderId="40" xfId="0" applyFill="1" applyBorder="1"/>
    <xf numFmtId="0" fontId="0" fillId="16" borderId="24" xfId="0" applyFill="1" applyBorder="1"/>
    <xf numFmtId="0" fontId="86" fillId="0" borderId="11" xfId="0" applyFont="1" applyBorder="1"/>
    <xf numFmtId="0" fontId="87" fillId="0" borderId="30" xfId="0" applyFont="1" applyBorder="1"/>
    <xf numFmtId="0" fontId="86" fillId="0" borderId="13" xfId="0" applyFont="1" applyBorder="1"/>
    <xf numFmtId="0" fontId="87" fillId="0" borderId="31" xfId="0" applyFont="1" applyBorder="1"/>
    <xf numFmtId="0" fontId="86" fillId="0" borderId="26" xfId="0" applyFont="1" applyBorder="1"/>
    <xf numFmtId="0" fontId="87" fillId="0" borderId="53" xfId="0" applyFont="1" applyBorder="1"/>
    <xf numFmtId="0" fontId="86" fillId="0" borderId="28" xfId="0" applyFont="1" applyBorder="1"/>
    <xf numFmtId="0" fontId="87" fillId="0" borderId="34" xfId="0" applyFont="1" applyBorder="1"/>
    <xf numFmtId="0" fontId="69" fillId="16" borderId="16" xfId="1" applyFill="1" applyBorder="1" applyAlignment="1" applyProtection="1"/>
    <xf numFmtId="0" fontId="69" fillId="2" borderId="16" xfId="1" applyFill="1" applyBorder="1" applyAlignment="1" applyProtection="1">
      <alignment horizontal="center" vertical="center"/>
    </xf>
    <xf numFmtId="0" fontId="69" fillId="35" borderId="16" xfId="1" quotePrefix="1" applyFill="1" applyBorder="1" applyAlignment="1" applyProtection="1"/>
    <xf numFmtId="0" fontId="69" fillId="18" borderId="16" xfId="1" quotePrefix="1" applyFill="1" applyBorder="1" applyAlignment="1" applyProtection="1"/>
    <xf numFmtId="0" fontId="69" fillId="39" borderId="16" xfId="1" quotePrefix="1" applyFill="1" applyBorder="1" applyAlignment="1" applyProtection="1"/>
    <xf numFmtId="0" fontId="69" fillId="19" borderId="16" xfId="1" quotePrefix="1" applyFill="1" applyBorder="1" applyAlignment="1" applyProtection="1"/>
    <xf numFmtId="0" fontId="69" fillId="30" borderId="16" xfId="1" quotePrefix="1" applyFill="1" applyBorder="1" applyAlignment="1" applyProtection="1"/>
    <xf numFmtId="0" fontId="69" fillId="40" borderId="16" xfId="1" quotePrefix="1" applyFill="1" applyBorder="1" applyAlignment="1" applyProtection="1"/>
    <xf numFmtId="0" fontId="69" fillId="30" borderId="16" xfId="1" applyFill="1" applyBorder="1" applyAlignment="1" applyProtection="1"/>
    <xf numFmtId="0" fontId="69" fillId="11" borderId="16" xfId="1" applyFill="1" applyBorder="1" applyAlignment="1" applyProtection="1"/>
    <xf numFmtId="0" fontId="69" fillId="5" borderId="16" xfId="1" quotePrefix="1" applyFill="1" applyBorder="1" applyAlignment="1" applyProtection="1"/>
    <xf numFmtId="0" fontId="69" fillId="41" borderId="16" xfId="1" quotePrefix="1" applyFill="1" applyBorder="1" applyAlignment="1" applyProtection="1"/>
    <xf numFmtId="0" fontId="69" fillId="41" borderId="85" xfId="1" quotePrefix="1" applyFill="1" applyBorder="1" applyAlignment="1" applyProtection="1"/>
    <xf numFmtId="0" fontId="69" fillId="29" borderId="85" xfId="1" quotePrefix="1" applyFill="1" applyBorder="1" applyAlignment="1" applyProtection="1"/>
    <xf numFmtId="0" fontId="69" fillId="11" borderId="85" xfId="1" quotePrefix="1" applyFill="1" applyBorder="1" applyAlignment="1" applyProtection="1"/>
    <xf numFmtId="0" fontId="69" fillId="12" borderId="85" xfId="1" quotePrefix="1" applyFill="1" applyBorder="1" applyAlignment="1" applyProtection="1"/>
    <xf numFmtId="0" fontId="69" fillId="38" borderId="85" xfId="1" quotePrefix="1" applyFill="1" applyBorder="1" applyAlignment="1" applyProtection="1"/>
    <xf numFmtId="0" fontId="69" fillId="2" borderId="85" xfId="1" quotePrefix="1" applyFill="1" applyBorder="1" applyAlignment="1" applyProtection="1"/>
    <xf numFmtId="0" fontId="69" fillId="16" borderId="85" xfId="1" applyFill="1" applyBorder="1" applyAlignment="1" applyProtection="1"/>
    <xf numFmtId="0" fontId="69" fillId="5" borderId="85" xfId="1" applyFill="1" applyBorder="1" applyAlignment="1" applyProtection="1">
      <alignment horizontal="center" vertical="center"/>
    </xf>
    <xf numFmtId="0" fontId="14" fillId="27" borderId="60" xfId="0" applyFont="1" applyFill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16" fillId="0" borderId="66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16" fillId="25" borderId="15" xfId="0" applyFont="1" applyFill="1" applyBorder="1" applyAlignment="1">
      <alignment horizontal="center"/>
    </xf>
    <xf numFmtId="0" fontId="16" fillId="25" borderId="66" xfId="0" applyFont="1" applyFill="1" applyBorder="1" applyAlignment="1">
      <alignment horizontal="center"/>
    </xf>
    <xf numFmtId="0" fontId="41" fillId="7" borderId="23" xfId="0" applyFont="1" applyFill="1" applyBorder="1" applyAlignment="1">
      <alignment horizontal="center"/>
    </xf>
    <xf numFmtId="0" fontId="41" fillId="7" borderId="40" xfId="0" applyFont="1" applyFill="1" applyBorder="1" applyAlignment="1">
      <alignment horizontal="center"/>
    </xf>
    <xf numFmtId="0" fontId="16" fillId="10" borderId="15" xfId="0" applyFont="1" applyFill="1" applyBorder="1" applyAlignment="1">
      <alignment horizontal="center"/>
    </xf>
    <xf numFmtId="0" fontId="16" fillId="10" borderId="17" xfId="0" applyFont="1" applyFill="1" applyBorder="1" applyAlignment="1">
      <alignment horizontal="center"/>
    </xf>
    <xf numFmtId="0" fontId="16" fillId="10" borderId="66" xfId="0" applyFont="1" applyFill="1" applyBorder="1" applyAlignment="1">
      <alignment horizontal="center"/>
    </xf>
    <xf numFmtId="14" fontId="22" fillId="2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2" borderId="13" xfId="0" applyFont="1" applyFill="1" applyBorder="1" applyAlignment="1" applyProtection="1">
      <alignment horizontal="center" vertical="center" textRotation="90"/>
      <protection locked="0"/>
    </xf>
    <xf numFmtId="0" fontId="22" fillId="2" borderId="26" xfId="0" applyFont="1" applyFill="1" applyBorder="1" applyAlignment="1" applyProtection="1">
      <alignment horizontal="center" vertical="center" textRotation="90"/>
      <protection locked="0"/>
    </xf>
    <xf numFmtId="14" fontId="21" fillId="2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2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2" borderId="27" xfId="0" applyFont="1" applyFill="1" applyBorder="1" applyAlignment="1" applyProtection="1">
      <alignment horizontal="center" vertical="center" textRotation="90"/>
      <protection locked="0"/>
    </xf>
    <xf numFmtId="0" fontId="16" fillId="6" borderId="0" xfId="0" applyFont="1" applyFill="1" applyBorder="1" applyAlignment="1">
      <alignment horizontal="center"/>
    </xf>
    <xf numFmtId="14" fontId="21" fillId="10" borderId="12" xfId="0" applyNumberFormat="1" applyFont="1" applyFill="1" applyBorder="1" applyAlignment="1">
      <alignment horizontal="center" vertical="center" textRotation="90"/>
    </xf>
    <xf numFmtId="14" fontId="21" fillId="10" borderId="14" xfId="0" applyNumberFormat="1" applyFont="1" applyFill="1" applyBorder="1" applyAlignment="1">
      <alignment horizontal="center" vertical="center" textRotation="90"/>
    </xf>
    <xf numFmtId="0" fontId="21" fillId="10" borderId="27" xfId="0" applyFont="1" applyFill="1" applyBorder="1" applyAlignment="1">
      <alignment horizontal="center" vertical="center" textRotation="90"/>
    </xf>
    <xf numFmtId="14" fontId="22" fillId="10" borderId="11" xfId="0" applyNumberFormat="1" applyFont="1" applyFill="1" applyBorder="1" applyAlignment="1">
      <alignment horizontal="center" vertical="center" textRotation="90"/>
    </xf>
    <xf numFmtId="0" fontId="22" fillId="10" borderId="13" xfId="0" applyFont="1" applyFill="1" applyBorder="1" applyAlignment="1">
      <alignment horizontal="center" vertical="center" textRotation="90"/>
    </xf>
    <xf numFmtId="0" fontId="22" fillId="10" borderId="26" xfId="0" applyFont="1" applyFill="1" applyBorder="1" applyAlignment="1">
      <alignment horizontal="center" vertical="center" textRotation="90"/>
    </xf>
    <xf numFmtId="0" fontId="16" fillId="11" borderId="15" xfId="0" applyFont="1" applyFill="1" applyBorder="1" applyAlignment="1">
      <alignment horizontal="center"/>
    </xf>
    <xf numFmtId="0" fontId="16" fillId="11" borderId="17" xfId="0" applyFont="1" applyFill="1" applyBorder="1" applyAlignment="1">
      <alignment horizontal="center"/>
    </xf>
    <xf numFmtId="0" fontId="16" fillId="11" borderId="66" xfId="0" applyFont="1" applyFill="1" applyBorder="1" applyAlignment="1">
      <alignment horizontal="center"/>
    </xf>
    <xf numFmtId="14" fontId="32" fillId="10" borderId="11" xfId="0" applyNumberFormat="1" applyFont="1" applyFill="1" applyBorder="1" applyAlignment="1">
      <alignment horizontal="center" vertical="center" textRotation="90"/>
    </xf>
    <xf numFmtId="0" fontId="32" fillId="10" borderId="13" xfId="0" applyFont="1" applyFill="1" applyBorder="1" applyAlignment="1">
      <alignment horizontal="center" vertical="center" textRotation="90"/>
    </xf>
    <xf numFmtId="0" fontId="32" fillId="10" borderId="26" xfId="0" applyFont="1" applyFill="1" applyBorder="1" applyAlignment="1">
      <alignment horizontal="center" vertical="center" textRotation="90"/>
    </xf>
    <xf numFmtId="0" fontId="29" fillId="4" borderId="39" xfId="0" applyFont="1" applyFill="1" applyBorder="1" applyAlignment="1">
      <alignment horizontal="center"/>
    </xf>
    <xf numFmtId="0" fontId="29" fillId="4" borderId="22" xfId="0" applyFont="1" applyFill="1" applyBorder="1" applyAlignment="1">
      <alignment horizontal="center"/>
    </xf>
    <xf numFmtId="0" fontId="40" fillId="7" borderId="39" xfId="0" applyFont="1" applyFill="1" applyBorder="1" applyAlignment="1">
      <alignment horizontal="center"/>
    </xf>
    <xf numFmtId="0" fontId="40" fillId="7" borderId="22" xfId="0" applyFont="1" applyFill="1" applyBorder="1" applyAlignment="1">
      <alignment horizontal="center"/>
    </xf>
    <xf numFmtId="0" fontId="44" fillId="2" borderId="39" xfId="0" applyFont="1" applyFill="1" applyBorder="1" applyAlignment="1">
      <alignment horizontal="center"/>
    </xf>
    <xf numFmtId="0" fontId="44" fillId="2" borderId="22" xfId="0" applyFont="1" applyFill="1" applyBorder="1" applyAlignment="1">
      <alignment horizontal="center"/>
    </xf>
    <xf numFmtId="14" fontId="22" fillId="10" borderId="12" xfId="0" applyNumberFormat="1" applyFont="1" applyFill="1" applyBorder="1" applyAlignment="1">
      <alignment horizontal="center" vertical="center" textRotation="90"/>
    </xf>
    <xf numFmtId="14" fontId="22" fillId="10" borderId="14" xfId="0" applyNumberFormat="1" applyFont="1" applyFill="1" applyBorder="1" applyAlignment="1">
      <alignment horizontal="center" vertical="center" textRotation="90"/>
    </xf>
    <xf numFmtId="0" fontId="22" fillId="10" borderId="27" xfId="0" applyFont="1" applyFill="1" applyBorder="1" applyAlignment="1">
      <alignment horizontal="center" vertical="center" textRotation="90"/>
    </xf>
    <xf numFmtId="14" fontId="21" fillId="15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15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15" borderId="27" xfId="0" applyFont="1" applyFill="1" applyBorder="1" applyAlignment="1" applyProtection="1">
      <alignment horizontal="center" vertical="center" textRotation="90"/>
      <protection locked="0"/>
    </xf>
    <xf numFmtId="0" fontId="12" fillId="26" borderId="15" xfId="0" applyFont="1" applyFill="1" applyBorder="1" applyAlignment="1">
      <alignment horizontal="center"/>
    </xf>
    <xf numFmtId="0" fontId="12" fillId="26" borderId="17" xfId="0" applyFont="1" applyFill="1" applyBorder="1" applyAlignment="1">
      <alignment horizontal="center"/>
    </xf>
    <xf numFmtId="0" fontId="12" fillId="26" borderId="66" xfId="0" applyFont="1" applyFill="1" applyBorder="1" applyAlignment="1">
      <alignment horizontal="center"/>
    </xf>
    <xf numFmtId="14" fontId="22" fillId="15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15" borderId="13" xfId="0" applyFont="1" applyFill="1" applyBorder="1" applyAlignment="1" applyProtection="1">
      <alignment horizontal="center" vertical="center" textRotation="90"/>
      <protection locked="0"/>
    </xf>
    <xf numFmtId="0" fontId="22" fillId="15" borderId="26" xfId="0" applyFont="1" applyFill="1" applyBorder="1" applyAlignment="1" applyProtection="1">
      <alignment horizontal="center" vertical="center" textRotation="90"/>
      <protection locked="0"/>
    </xf>
    <xf numFmtId="14" fontId="22" fillId="11" borderId="11" xfId="0" applyNumberFormat="1" applyFont="1" applyFill="1" applyBorder="1" applyAlignment="1">
      <alignment horizontal="center" vertical="center" textRotation="90"/>
    </xf>
    <xf numFmtId="0" fontId="22" fillId="11" borderId="13" xfId="0" applyFont="1" applyFill="1" applyBorder="1" applyAlignment="1">
      <alignment horizontal="center" vertical="center" textRotation="90"/>
    </xf>
    <xf numFmtId="14" fontId="8" fillId="10" borderId="12" xfId="0" applyNumberFormat="1" applyFont="1" applyFill="1" applyBorder="1" applyAlignment="1">
      <alignment horizontal="center" vertical="center" textRotation="90"/>
    </xf>
    <xf numFmtId="14" fontId="8" fillId="10" borderId="14" xfId="0" applyNumberFormat="1" applyFont="1" applyFill="1" applyBorder="1" applyAlignment="1">
      <alignment horizontal="center" vertical="center" textRotation="90"/>
    </xf>
    <xf numFmtId="0" fontId="8" fillId="10" borderId="14" xfId="0" applyFont="1" applyFill="1" applyBorder="1" applyAlignment="1">
      <alignment horizontal="center" vertical="center" textRotation="90"/>
    </xf>
    <xf numFmtId="0" fontId="21" fillId="10" borderId="14" xfId="0" applyFont="1" applyFill="1" applyBorder="1" applyAlignment="1">
      <alignment horizontal="center" vertical="center" textRotation="90"/>
    </xf>
    <xf numFmtId="14" fontId="21" fillId="11" borderId="12" xfId="0" applyNumberFormat="1" applyFont="1" applyFill="1" applyBorder="1" applyAlignment="1">
      <alignment horizontal="center" vertical="center" textRotation="90"/>
    </xf>
    <xf numFmtId="14" fontId="21" fillId="11" borderId="14" xfId="0" applyNumberFormat="1" applyFont="1" applyFill="1" applyBorder="1" applyAlignment="1">
      <alignment horizontal="center" vertical="center" textRotation="90"/>
    </xf>
    <xf numFmtId="0" fontId="21" fillId="11" borderId="14" xfId="0" applyFont="1" applyFill="1" applyBorder="1" applyAlignment="1">
      <alignment horizontal="center" vertical="center" textRotation="90"/>
    </xf>
    <xf numFmtId="0" fontId="4" fillId="2" borderId="39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0" borderId="15" xfId="0" applyFont="1" applyFill="1" applyBorder="1" applyAlignment="1">
      <alignment horizontal="center"/>
    </xf>
    <xf numFmtId="0" fontId="4" fillId="20" borderId="17" xfId="0" applyFont="1" applyFill="1" applyBorder="1" applyAlignment="1">
      <alignment horizontal="center"/>
    </xf>
    <xf numFmtId="0" fontId="4" fillId="20" borderId="66" xfId="0" applyFont="1" applyFill="1" applyBorder="1" applyAlignment="1">
      <alignment horizontal="center"/>
    </xf>
    <xf numFmtId="14" fontId="21" fillId="29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29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29" borderId="14" xfId="0" applyFont="1" applyFill="1" applyBorder="1" applyAlignment="1" applyProtection="1">
      <alignment horizontal="center" vertical="center" textRotation="90"/>
      <protection locked="0"/>
    </xf>
    <xf numFmtId="14" fontId="22" fillId="29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29" borderId="13" xfId="0" applyFont="1" applyFill="1" applyBorder="1" applyAlignment="1" applyProtection="1">
      <alignment horizontal="center" vertical="center" textRotation="90"/>
      <protection locked="0"/>
    </xf>
    <xf numFmtId="14" fontId="22" fillId="11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11" borderId="13" xfId="0" applyFont="1" applyFill="1" applyBorder="1" applyAlignment="1" applyProtection="1">
      <alignment horizontal="center" vertical="center" textRotation="90"/>
      <protection locked="0"/>
    </xf>
    <xf numFmtId="14" fontId="8" fillId="11" borderId="12" xfId="0" applyNumberFormat="1" applyFont="1" applyFill="1" applyBorder="1" applyAlignment="1" applyProtection="1">
      <alignment horizontal="center" vertical="center" textRotation="90"/>
      <protection locked="0"/>
    </xf>
    <xf numFmtId="14" fontId="8" fillId="11" borderId="14" xfId="0" applyNumberFormat="1" applyFont="1" applyFill="1" applyBorder="1" applyAlignment="1" applyProtection="1">
      <alignment horizontal="center" vertical="center" textRotation="90"/>
      <protection locked="0"/>
    </xf>
    <xf numFmtId="0" fontId="8" fillId="11" borderId="14" xfId="0" applyFont="1" applyFill="1" applyBorder="1" applyAlignment="1" applyProtection="1">
      <alignment horizontal="center" vertical="center" textRotation="90"/>
      <protection locked="0"/>
    </xf>
    <xf numFmtId="14" fontId="21" fillId="11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11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11" borderId="14" xfId="0" applyFont="1" applyFill="1" applyBorder="1" applyAlignment="1" applyProtection="1">
      <alignment horizontal="center" vertical="center" textRotation="90"/>
      <protection locked="0"/>
    </xf>
    <xf numFmtId="0" fontId="39" fillId="6" borderId="18" xfId="0" applyFont="1" applyFill="1" applyBorder="1" applyAlignment="1" applyProtection="1">
      <alignment horizontal="center"/>
      <protection locked="0"/>
    </xf>
    <xf numFmtId="0" fontId="39" fillId="6" borderId="38" xfId="0" applyFont="1" applyFill="1" applyBorder="1" applyAlignment="1" applyProtection="1">
      <alignment horizontal="center"/>
      <protection locked="0"/>
    </xf>
    <xf numFmtId="0" fontId="3" fillId="5" borderId="15" xfId="0" applyFont="1" applyFill="1" applyBorder="1" applyAlignment="1">
      <alignment horizontal="center"/>
    </xf>
    <xf numFmtId="0" fontId="3" fillId="5" borderId="17" xfId="0" applyFont="1" applyFill="1" applyBorder="1" applyAlignment="1">
      <alignment horizontal="center"/>
    </xf>
    <xf numFmtId="0" fontId="3" fillId="5" borderId="66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/>
    </xf>
    <xf numFmtId="0" fontId="4" fillId="3" borderId="66" xfId="0" applyFont="1" applyFill="1" applyBorder="1" applyAlignment="1">
      <alignment horizontal="center"/>
    </xf>
    <xf numFmtId="14" fontId="22" fillId="30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30" borderId="13" xfId="0" applyFont="1" applyFill="1" applyBorder="1" applyAlignment="1" applyProtection="1">
      <alignment horizontal="center" vertical="center" textRotation="90"/>
      <protection locked="0"/>
    </xf>
    <xf numFmtId="14" fontId="8" fillId="30" borderId="12" xfId="0" applyNumberFormat="1" applyFont="1" applyFill="1" applyBorder="1" applyAlignment="1" applyProtection="1">
      <alignment horizontal="center" vertical="center" textRotation="90"/>
      <protection locked="0"/>
    </xf>
    <xf numFmtId="14" fontId="8" fillId="30" borderId="14" xfId="0" applyNumberFormat="1" applyFont="1" applyFill="1" applyBorder="1" applyAlignment="1" applyProtection="1">
      <alignment horizontal="center" vertical="center" textRotation="90"/>
      <protection locked="0"/>
    </xf>
    <xf numFmtId="0" fontId="8" fillId="30" borderId="14" xfId="0" applyFont="1" applyFill="1" applyBorder="1" applyAlignment="1" applyProtection="1">
      <alignment horizontal="center" vertical="center" textRotation="90"/>
      <protection locked="0"/>
    </xf>
    <xf numFmtId="14" fontId="21" fillId="30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30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30" borderId="14" xfId="0" applyFont="1" applyFill="1" applyBorder="1" applyAlignment="1" applyProtection="1">
      <alignment horizontal="center" vertical="center" textRotation="90"/>
      <protection locked="0"/>
    </xf>
    <xf numFmtId="14" fontId="8" fillId="29" borderId="12" xfId="0" applyNumberFormat="1" applyFont="1" applyFill="1" applyBorder="1" applyAlignment="1" applyProtection="1">
      <alignment horizontal="center" vertical="center" textRotation="90"/>
      <protection locked="0"/>
    </xf>
    <xf numFmtId="14" fontId="8" fillId="29" borderId="14" xfId="0" applyNumberFormat="1" applyFont="1" applyFill="1" applyBorder="1" applyAlignment="1" applyProtection="1">
      <alignment horizontal="center" vertical="center" textRotation="90"/>
      <protection locked="0"/>
    </xf>
    <xf numFmtId="0" fontId="8" fillId="29" borderId="14" xfId="0" applyFont="1" applyFill="1" applyBorder="1" applyAlignment="1" applyProtection="1">
      <alignment horizontal="center" vertical="center" textRotation="90"/>
      <protection locked="0"/>
    </xf>
    <xf numFmtId="0" fontId="4" fillId="2" borderId="15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66" xfId="0" applyFont="1" applyFill="1" applyBorder="1" applyAlignment="1">
      <alignment horizontal="center"/>
    </xf>
    <xf numFmtId="0" fontId="4" fillId="2" borderId="3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4" fillId="2" borderId="22" xfId="0" applyFont="1" applyFill="1" applyBorder="1" applyAlignment="1">
      <alignment horizontal="left"/>
    </xf>
    <xf numFmtId="0" fontId="4" fillId="2" borderId="23" xfId="0" applyFont="1" applyFill="1" applyBorder="1" applyAlignment="1">
      <alignment horizontal="left"/>
    </xf>
    <xf numFmtId="0" fontId="4" fillId="2" borderId="40" xfId="0" applyFont="1" applyFill="1" applyBorder="1" applyAlignment="1">
      <alignment horizontal="left"/>
    </xf>
    <xf numFmtId="0" fontId="4" fillId="2" borderId="24" xfId="0" applyFont="1" applyFill="1" applyBorder="1" applyAlignment="1">
      <alignment horizontal="left"/>
    </xf>
    <xf numFmtId="0" fontId="42" fillId="7" borderId="39" xfId="0" applyFont="1" applyFill="1" applyBorder="1" applyAlignment="1">
      <alignment horizontal="center"/>
    </xf>
    <xf numFmtId="0" fontId="42" fillId="7" borderId="0" xfId="0" applyFont="1" applyFill="1" applyBorder="1" applyAlignment="1">
      <alignment horizontal="center"/>
    </xf>
    <xf numFmtId="0" fontId="64" fillId="2" borderId="20" xfId="0" applyFont="1" applyFill="1" applyBorder="1" applyAlignment="1">
      <alignment horizontal="left"/>
    </xf>
    <xf numFmtId="0" fontId="64" fillId="2" borderId="43" xfId="0" applyFont="1" applyFill="1" applyBorder="1" applyAlignment="1">
      <alignment horizontal="left"/>
    </xf>
    <xf numFmtId="0" fontId="64" fillId="2" borderId="21" xfId="0" applyFont="1" applyFill="1" applyBorder="1" applyAlignment="1">
      <alignment horizontal="left"/>
    </xf>
    <xf numFmtId="14" fontId="21" fillId="2" borderId="33" xfId="0" applyNumberFormat="1" applyFont="1" applyFill="1" applyBorder="1" applyAlignment="1" applyProtection="1">
      <alignment horizontal="center" vertical="center" textRotation="90"/>
      <protection locked="0"/>
    </xf>
    <xf numFmtId="0" fontId="21" fillId="2" borderId="14" xfId="0" applyFont="1" applyFill="1" applyBorder="1" applyAlignment="1" applyProtection="1">
      <alignment horizontal="center" vertical="center" textRotation="90"/>
      <protection locked="0"/>
    </xf>
    <xf numFmtId="14" fontId="22" fillId="2" borderId="32" xfId="0" applyNumberFormat="1" applyFont="1" applyFill="1" applyBorder="1" applyAlignment="1" applyProtection="1">
      <alignment horizontal="center" vertical="center" textRotation="90"/>
      <protection locked="0"/>
    </xf>
    <xf numFmtId="0" fontId="12" fillId="20" borderId="15" xfId="0" applyFont="1" applyFill="1" applyBorder="1" applyAlignment="1">
      <alignment horizontal="center"/>
    </xf>
    <xf numFmtId="0" fontId="12" fillId="20" borderId="17" xfId="0" applyFont="1" applyFill="1" applyBorder="1" applyAlignment="1">
      <alignment horizontal="center"/>
    </xf>
    <xf numFmtId="0" fontId="12" fillId="20" borderId="66" xfId="0" applyFont="1" applyFill="1" applyBorder="1" applyAlignment="1">
      <alignment horizontal="center"/>
    </xf>
    <xf numFmtId="0" fontId="4" fillId="28" borderId="15" xfId="0" applyFont="1" applyFill="1" applyBorder="1" applyAlignment="1">
      <alignment horizontal="center"/>
    </xf>
    <xf numFmtId="0" fontId="4" fillId="28" borderId="17" xfId="0" applyFont="1" applyFill="1" applyBorder="1" applyAlignment="1">
      <alignment horizontal="center"/>
    </xf>
    <xf numFmtId="0" fontId="4" fillId="28" borderId="66" xfId="0" applyFont="1" applyFill="1" applyBorder="1" applyAlignment="1">
      <alignment horizontal="center"/>
    </xf>
    <xf numFmtId="14" fontId="22" fillId="14" borderId="32" xfId="0" applyNumberFormat="1" applyFont="1" applyFill="1" applyBorder="1" applyAlignment="1" applyProtection="1">
      <alignment horizontal="center" vertical="center" textRotation="90"/>
      <protection locked="0"/>
    </xf>
    <xf numFmtId="0" fontId="22" fillId="14" borderId="13" xfId="0" applyFont="1" applyFill="1" applyBorder="1" applyAlignment="1" applyProtection="1">
      <alignment horizontal="center" vertical="center" textRotation="90"/>
      <protection locked="0"/>
    </xf>
    <xf numFmtId="14" fontId="21" fillId="14" borderId="33" xfId="0" applyNumberFormat="1" applyFont="1" applyFill="1" applyBorder="1" applyAlignment="1" applyProtection="1">
      <alignment horizontal="center" vertical="center" textRotation="90"/>
      <protection locked="0"/>
    </xf>
    <xf numFmtId="14" fontId="21" fillId="14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14" borderId="14" xfId="0" applyFont="1" applyFill="1" applyBorder="1" applyAlignment="1" applyProtection="1">
      <alignment horizontal="center" vertical="center" textRotation="90"/>
      <protection locked="0"/>
    </xf>
    <xf numFmtId="14" fontId="22" fillId="21" borderId="32" xfId="0" applyNumberFormat="1" applyFont="1" applyFill="1" applyBorder="1" applyAlignment="1" applyProtection="1">
      <alignment horizontal="center" vertical="center" textRotation="90"/>
      <protection locked="0"/>
    </xf>
    <xf numFmtId="0" fontId="22" fillId="21" borderId="13" xfId="0" applyFont="1" applyFill="1" applyBorder="1" applyAlignment="1" applyProtection="1">
      <alignment horizontal="center" vertical="center" textRotation="90"/>
      <protection locked="0"/>
    </xf>
    <xf numFmtId="14" fontId="21" fillId="21" borderId="33" xfId="0" applyNumberFormat="1" applyFont="1" applyFill="1" applyBorder="1" applyAlignment="1" applyProtection="1">
      <alignment horizontal="center" vertical="center" textRotation="90"/>
      <protection locked="0"/>
    </xf>
    <xf numFmtId="14" fontId="21" fillId="21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21" borderId="14" xfId="0" applyFont="1" applyFill="1" applyBorder="1" applyAlignment="1" applyProtection="1">
      <alignment horizontal="center" vertical="center" textRotation="90"/>
      <protection locked="0"/>
    </xf>
    <xf numFmtId="14" fontId="21" fillId="21" borderId="33" xfId="0" applyNumberFormat="1" applyFont="1" applyFill="1" applyBorder="1" applyAlignment="1">
      <alignment horizontal="center" vertical="center" textRotation="90"/>
    </xf>
    <xf numFmtId="14" fontId="21" fillId="21" borderId="14" xfId="0" applyNumberFormat="1" applyFont="1" applyFill="1" applyBorder="1" applyAlignment="1">
      <alignment horizontal="center" vertical="center" textRotation="90"/>
    </xf>
    <xf numFmtId="0" fontId="21" fillId="21" borderId="14" xfId="0" applyFont="1" applyFill="1" applyBorder="1" applyAlignment="1">
      <alignment horizontal="center" vertical="center" textRotation="90"/>
    </xf>
    <xf numFmtId="0" fontId="0" fillId="6" borderId="0" xfId="0" applyFill="1" applyBorder="1" applyAlignment="1">
      <alignment horizontal="center"/>
    </xf>
    <xf numFmtId="0" fontId="55" fillId="11" borderId="15" xfId="0" applyFont="1" applyFill="1" applyBorder="1" applyAlignment="1">
      <alignment horizontal="center"/>
    </xf>
    <xf numFmtId="0" fontId="55" fillId="11" borderId="17" xfId="0" applyFont="1" applyFill="1" applyBorder="1" applyAlignment="1">
      <alignment horizontal="center"/>
    </xf>
    <xf numFmtId="0" fontId="55" fillId="11" borderId="66" xfId="0" applyFont="1" applyFill="1" applyBorder="1" applyAlignment="1">
      <alignment horizontal="center"/>
    </xf>
    <xf numFmtId="14" fontId="22" fillId="9" borderId="32" xfId="0" applyNumberFormat="1" applyFont="1" applyFill="1" applyBorder="1" applyAlignment="1">
      <alignment horizontal="center" vertical="center" textRotation="90"/>
    </xf>
    <xf numFmtId="0" fontId="22" fillId="9" borderId="13" xfId="0" applyFont="1" applyFill="1" applyBorder="1" applyAlignment="1">
      <alignment horizontal="center" vertical="center" textRotation="90"/>
    </xf>
    <xf numFmtId="14" fontId="8" fillId="9" borderId="33" xfId="0" applyNumberFormat="1" applyFont="1" applyFill="1" applyBorder="1" applyAlignment="1">
      <alignment horizontal="center" vertical="center" textRotation="90"/>
    </xf>
    <xf numFmtId="14" fontId="8" fillId="9" borderId="14" xfId="0" applyNumberFormat="1" applyFont="1" applyFill="1" applyBorder="1" applyAlignment="1">
      <alignment horizontal="center" vertical="center" textRotation="90"/>
    </xf>
    <xf numFmtId="0" fontId="8" fillId="9" borderId="14" xfId="0" applyFont="1" applyFill="1" applyBorder="1" applyAlignment="1">
      <alignment horizontal="center" vertical="center" textRotation="90"/>
    </xf>
    <xf numFmtId="14" fontId="12" fillId="9" borderId="32" xfId="0" applyNumberFormat="1" applyFont="1" applyFill="1" applyBorder="1" applyAlignment="1">
      <alignment horizontal="center" vertical="center" textRotation="90"/>
    </xf>
    <xf numFmtId="0" fontId="12" fillId="9" borderId="13" xfId="0" applyFont="1" applyFill="1" applyBorder="1" applyAlignment="1">
      <alignment horizontal="center" vertical="center" textRotation="90"/>
    </xf>
    <xf numFmtId="14" fontId="21" fillId="9" borderId="33" xfId="0" applyNumberFormat="1" applyFont="1" applyFill="1" applyBorder="1" applyAlignment="1">
      <alignment horizontal="center" vertical="center" textRotation="90"/>
    </xf>
    <xf numFmtId="14" fontId="21" fillId="9" borderId="14" xfId="0" applyNumberFormat="1" applyFont="1" applyFill="1" applyBorder="1" applyAlignment="1">
      <alignment horizontal="center" vertical="center" textRotation="90"/>
    </xf>
    <xf numFmtId="0" fontId="21" fillId="9" borderId="14" xfId="0" applyFont="1" applyFill="1" applyBorder="1" applyAlignment="1">
      <alignment horizontal="center" vertical="center" textRotation="90"/>
    </xf>
    <xf numFmtId="14" fontId="32" fillId="9" borderId="32" xfId="0" applyNumberFormat="1" applyFont="1" applyFill="1" applyBorder="1" applyAlignment="1">
      <alignment horizontal="center" vertical="center" textRotation="90"/>
    </xf>
    <xf numFmtId="0" fontId="32" fillId="9" borderId="13" xfId="0" applyFont="1" applyFill="1" applyBorder="1" applyAlignment="1">
      <alignment horizontal="center" vertical="center" textRotation="90"/>
    </xf>
    <xf numFmtId="0" fontId="4" fillId="24" borderId="15" xfId="0" applyFont="1" applyFill="1" applyBorder="1" applyAlignment="1">
      <alignment horizontal="center"/>
    </xf>
    <xf numFmtId="0" fontId="4" fillId="24" borderId="17" xfId="0" applyFont="1" applyFill="1" applyBorder="1" applyAlignment="1">
      <alignment horizontal="center"/>
    </xf>
    <xf numFmtId="0" fontId="4" fillId="24" borderId="66" xfId="0" applyFont="1" applyFill="1" applyBorder="1" applyAlignment="1">
      <alignment horizontal="center"/>
    </xf>
    <xf numFmtId="0" fontId="36" fillId="7" borderId="39" xfId="0" applyFont="1" applyFill="1" applyBorder="1" applyAlignment="1">
      <alignment horizontal="center"/>
    </xf>
    <xf numFmtId="0" fontId="36" fillId="7" borderId="22" xfId="0" applyFont="1" applyFill="1" applyBorder="1" applyAlignment="1">
      <alignment horizontal="center"/>
    </xf>
    <xf numFmtId="0" fontId="3" fillId="4" borderId="39" xfId="0" applyFont="1" applyFill="1" applyBorder="1" applyAlignment="1">
      <alignment horizontal="center"/>
    </xf>
    <xf numFmtId="0" fontId="3" fillId="4" borderId="22" xfId="0" applyFont="1" applyFill="1" applyBorder="1" applyAlignment="1">
      <alignment horizontal="center"/>
    </xf>
    <xf numFmtId="14" fontId="22" fillId="21" borderId="32" xfId="0" applyNumberFormat="1" applyFont="1" applyFill="1" applyBorder="1" applyAlignment="1">
      <alignment horizontal="center" vertical="center" textRotation="90"/>
    </xf>
    <xf numFmtId="0" fontId="22" fillId="21" borderId="13" xfId="0" applyFont="1" applyFill="1" applyBorder="1" applyAlignment="1">
      <alignment horizontal="center" vertical="center" textRotation="90"/>
    </xf>
    <xf numFmtId="14" fontId="22" fillId="4" borderId="32" xfId="0" applyNumberFormat="1" applyFont="1" applyFill="1" applyBorder="1" applyAlignment="1">
      <alignment horizontal="center" vertical="center" textRotation="90"/>
    </xf>
    <xf numFmtId="0" fontId="22" fillId="4" borderId="13" xfId="0" applyFont="1" applyFill="1" applyBorder="1" applyAlignment="1">
      <alignment horizontal="center" vertical="center" textRotation="90"/>
    </xf>
    <xf numFmtId="14" fontId="21" fillId="4" borderId="33" xfId="0" applyNumberFormat="1" applyFont="1" applyFill="1" applyBorder="1" applyAlignment="1">
      <alignment horizontal="center" vertical="center" textRotation="90"/>
    </xf>
    <xf numFmtId="14" fontId="21" fillId="4" borderId="14" xfId="0" applyNumberFormat="1" applyFont="1" applyFill="1" applyBorder="1" applyAlignment="1">
      <alignment horizontal="center" vertical="center" textRotation="90"/>
    </xf>
    <xf numFmtId="0" fontId="21" fillId="4" borderId="14" xfId="0" applyFont="1" applyFill="1" applyBorder="1" applyAlignment="1">
      <alignment horizontal="center" vertical="center" textRotation="90"/>
    </xf>
    <xf numFmtId="14" fontId="22" fillId="11" borderId="13" xfId="0" applyNumberFormat="1" applyFont="1" applyFill="1" applyBorder="1" applyAlignment="1">
      <alignment horizontal="center" vertical="center" textRotation="90"/>
    </xf>
    <xf numFmtId="14" fontId="22" fillId="11" borderId="28" xfId="0" applyNumberFormat="1" applyFont="1" applyFill="1" applyBorder="1" applyAlignment="1">
      <alignment horizontal="center" vertical="center" textRotation="90"/>
    </xf>
    <xf numFmtId="14" fontId="22" fillId="11" borderId="12" xfId="0" applyNumberFormat="1" applyFont="1" applyFill="1" applyBorder="1" applyAlignment="1">
      <alignment horizontal="center" vertical="center" textRotation="90"/>
    </xf>
    <xf numFmtId="14" fontId="22" fillId="11" borderId="14" xfId="0" applyNumberFormat="1" applyFont="1" applyFill="1" applyBorder="1" applyAlignment="1">
      <alignment horizontal="center" vertical="center" textRotation="90"/>
    </xf>
    <xf numFmtId="14" fontId="22" fillId="11" borderId="29" xfId="0" applyNumberFormat="1" applyFont="1" applyFill="1" applyBorder="1" applyAlignment="1">
      <alignment horizontal="center" vertical="center" textRotation="90"/>
    </xf>
    <xf numFmtId="14" fontId="21" fillId="9" borderId="49" xfId="0" applyNumberFormat="1" applyFont="1" applyFill="1" applyBorder="1" applyAlignment="1">
      <alignment horizontal="center" vertical="center" textRotation="90"/>
    </xf>
    <xf numFmtId="14" fontId="21" fillId="9" borderId="31" xfId="0" applyNumberFormat="1" applyFont="1" applyFill="1" applyBorder="1" applyAlignment="1">
      <alignment horizontal="center" vertical="center" textRotation="90"/>
    </xf>
    <xf numFmtId="0" fontId="21" fillId="9" borderId="31" xfId="0" applyFont="1" applyFill="1" applyBorder="1" applyAlignment="1">
      <alignment horizontal="center" vertical="center" textRotation="90"/>
    </xf>
    <xf numFmtId="0" fontId="4" fillId="2" borderId="0" xfId="0" applyFont="1" applyFill="1" applyBorder="1" applyAlignment="1">
      <alignment horizontal="center"/>
    </xf>
    <xf numFmtId="0" fontId="53" fillId="4" borderId="39" xfId="0" applyFont="1" applyFill="1" applyBorder="1" applyAlignment="1">
      <alignment horizontal="center"/>
    </xf>
    <xf numFmtId="0" fontId="53" fillId="4" borderId="22" xfId="0" applyFont="1" applyFill="1" applyBorder="1" applyAlignment="1">
      <alignment horizontal="center"/>
    </xf>
    <xf numFmtId="0" fontId="5" fillId="16" borderId="20" xfId="0" applyFont="1" applyFill="1" applyBorder="1" applyAlignment="1">
      <alignment horizontal="center"/>
    </xf>
    <xf numFmtId="0" fontId="5" fillId="16" borderId="43" xfId="0" applyFont="1" applyFill="1" applyBorder="1" applyAlignment="1">
      <alignment horizontal="center"/>
    </xf>
    <xf numFmtId="0" fontId="5" fillId="16" borderId="21" xfId="0" applyFont="1" applyFill="1" applyBorder="1" applyAlignment="1">
      <alignment horizontal="center"/>
    </xf>
    <xf numFmtId="14" fontId="22" fillId="9" borderId="33" xfId="0" applyNumberFormat="1" applyFont="1" applyFill="1" applyBorder="1" applyAlignment="1">
      <alignment horizontal="center" vertical="center" textRotation="90"/>
    </xf>
    <xf numFmtId="14" fontId="22" fillId="9" borderId="14" xfId="0" applyNumberFormat="1" applyFont="1" applyFill="1" applyBorder="1" applyAlignment="1">
      <alignment horizontal="center" vertical="center" textRotation="90"/>
    </xf>
    <xf numFmtId="0" fontId="22" fillId="9" borderId="14" xfId="0" applyFont="1" applyFill="1" applyBorder="1" applyAlignment="1">
      <alignment horizontal="center" vertical="center" textRotation="90"/>
    </xf>
    <xf numFmtId="0" fontId="40" fillId="7" borderId="0" xfId="0" applyFont="1" applyFill="1" applyBorder="1" applyAlignment="1">
      <alignment horizontal="center"/>
    </xf>
    <xf numFmtId="14" fontId="12" fillId="9" borderId="33" xfId="0" applyNumberFormat="1" applyFont="1" applyFill="1" applyBorder="1" applyAlignment="1">
      <alignment horizontal="center" vertical="center" textRotation="90"/>
    </xf>
    <xf numFmtId="14" fontId="12" fillId="9" borderId="14" xfId="0" applyNumberFormat="1" applyFont="1" applyFill="1" applyBorder="1" applyAlignment="1">
      <alignment horizontal="center" vertical="center" textRotation="90"/>
    </xf>
    <xf numFmtId="0" fontId="12" fillId="9" borderId="14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center"/>
    </xf>
    <xf numFmtId="0" fontId="48" fillId="7" borderId="0" xfId="0" applyFont="1" applyFill="1" applyAlignment="1">
      <alignment horizontal="center"/>
    </xf>
    <xf numFmtId="0" fontId="4" fillId="25" borderId="15" xfId="0" applyFont="1" applyFill="1" applyBorder="1" applyAlignment="1">
      <alignment horizontal="center"/>
    </xf>
    <xf numFmtId="0" fontId="4" fillId="25" borderId="17" xfId="0" applyFont="1" applyFill="1" applyBorder="1" applyAlignment="1">
      <alignment horizontal="center"/>
    </xf>
    <xf numFmtId="0" fontId="4" fillId="25" borderId="66" xfId="0" applyFont="1" applyFill="1" applyBorder="1" applyAlignment="1">
      <alignment horizontal="center"/>
    </xf>
    <xf numFmtId="14" fontId="22" fillId="30" borderId="12" xfId="0" applyNumberFormat="1" applyFont="1" applyFill="1" applyBorder="1" applyAlignment="1">
      <alignment horizontal="center" vertical="center" textRotation="90"/>
    </xf>
    <xf numFmtId="14" fontId="22" fillId="30" borderId="14" xfId="0" applyNumberFormat="1" applyFont="1" applyFill="1" applyBorder="1" applyAlignment="1">
      <alignment horizontal="center" vertical="center" textRotation="90"/>
    </xf>
    <xf numFmtId="14" fontId="22" fillId="30" borderId="29" xfId="0" applyNumberFormat="1" applyFont="1" applyFill="1" applyBorder="1" applyAlignment="1">
      <alignment horizontal="center" vertical="center" textRotation="90"/>
    </xf>
    <xf numFmtId="14" fontId="22" fillId="30" borderId="11" xfId="0" applyNumberFormat="1" applyFont="1" applyFill="1" applyBorder="1" applyAlignment="1">
      <alignment horizontal="center" vertical="center" textRotation="90"/>
    </xf>
    <xf numFmtId="14" fontId="22" fillId="30" borderId="13" xfId="0" applyNumberFormat="1" applyFont="1" applyFill="1" applyBorder="1" applyAlignment="1">
      <alignment horizontal="center" vertical="center" textRotation="90"/>
    </xf>
    <xf numFmtId="14" fontId="22" fillId="30" borderId="28" xfId="0" applyNumberFormat="1" applyFont="1" applyFill="1" applyBorder="1" applyAlignment="1">
      <alignment horizontal="center" vertical="center" textRotation="90"/>
    </xf>
    <xf numFmtId="0" fontId="5" fillId="16" borderId="15" xfId="0" applyFont="1" applyFill="1" applyBorder="1" applyAlignment="1">
      <alignment horizontal="center"/>
    </xf>
    <xf numFmtId="0" fontId="5" fillId="16" borderId="17" xfId="0" applyFont="1" applyFill="1" applyBorder="1" applyAlignment="1">
      <alignment horizontal="center"/>
    </xf>
    <xf numFmtId="0" fontId="5" fillId="16" borderId="66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71" fillId="34" borderId="31" xfId="0" applyFont="1" applyFill="1" applyBorder="1" applyAlignment="1">
      <alignment horizontal="center" vertical="center"/>
    </xf>
    <xf numFmtId="0" fontId="71" fillId="34" borderId="48" xfId="0" applyFont="1" applyFill="1" applyBorder="1" applyAlignment="1">
      <alignment horizontal="center" vertical="center"/>
    </xf>
    <xf numFmtId="0" fontId="0" fillId="3" borderId="39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0" fontId="21" fillId="3" borderId="39" xfId="0" applyFont="1" applyFill="1" applyBorder="1" applyAlignment="1">
      <alignment horizontal="left"/>
    </xf>
    <xf numFmtId="0" fontId="21" fillId="3" borderId="0" xfId="0" applyFont="1" applyFill="1" applyBorder="1" applyAlignment="1">
      <alignment horizontal="left"/>
    </xf>
    <xf numFmtId="0" fontId="21" fillId="3" borderId="22" xfId="0" applyFont="1" applyFill="1" applyBorder="1" applyAlignment="1">
      <alignment horizontal="left"/>
    </xf>
    <xf numFmtId="0" fontId="0" fillId="6" borderId="53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59" xfId="0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0" fontId="3" fillId="22" borderId="17" xfId="0" applyFont="1" applyFill="1" applyBorder="1" applyAlignment="1">
      <alignment horizontal="center"/>
    </xf>
    <xf numFmtId="0" fontId="3" fillId="22" borderId="66" xfId="0" applyFont="1" applyFill="1" applyBorder="1" applyAlignment="1">
      <alignment horizontal="center"/>
    </xf>
    <xf numFmtId="14" fontId="21" fillId="9" borderId="12" xfId="0" applyNumberFormat="1" applyFont="1" applyFill="1" applyBorder="1" applyAlignment="1" applyProtection="1">
      <alignment horizontal="center" vertical="center" textRotation="90"/>
      <protection locked="0"/>
    </xf>
    <xf numFmtId="14" fontId="21" fillId="9" borderId="14" xfId="0" applyNumberFormat="1" applyFont="1" applyFill="1" applyBorder="1" applyAlignment="1" applyProtection="1">
      <alignment horizontal="center" vertical="center" textRotation="90"/>
      <protection locked="0"/>
    </xf>
    <xf numFmtId="0" fontId="21" fillId="9" borderId="14" xfId="0" applyFont="1" applyFill="1" applyBorder="1" applyAlignment="1" applyProtection="1">
      <alignment horizontal="center" vertical="center" textRotation="90"/>
      <protection locked="0"/>
    </xf>
    <xf numFmtId="14" fontId="22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22" fillId="9" borderId="13" xfId="0" applyFont="1" applyFill="1" applyBorder="1" applyAlignment="1" applyProtection="1">
      <alignment horizontal="center" vertical="center" textRotation="90"/>
      <protection locked="0"/>
    </xf>
    <xf numFmtId="14" fontId="21" fillId="0" borderId="12" xfId="0" applyNumberFormat="1" applyFont="1" applyBorder="1" applyAlignment="1" applyProtection="1">
      <alignment horizontal="center" vertical="center" textRotation="90"/>
      <protection locked="0"/>
    </xf>
    <xf numFmtId="14" fontId="21" fillId="0" borderId="14" xfId="0" applyNumberFormat="1" applyFont="1" applyBorder="1" applyAlignment="1" applyProtection="1">
      <alignment horizontal="center" vertical="center" textRotation="90"/>
      <protection locked="0"/>
    </xf>
    <xf numFmtId="0" fontId="21" fillId="0" borderId="14" xfId="0" applyFont="1" applyBorder="1" applyAlignment="1" applyProtection="1">
      <alignment horizontal="center" vertical="center" textRotation="90"/>
      <protection locked="0"/>
    </xf>
    <xf numFmtId="14" fontId="12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12" fillId="9" borderId="13" xfId="0" applyFont="1" applyFill="1" applyBorder="1" applyAlignment="1" applyProtection="1">
      <alignment horizontal="center" vertical="center" textRotation="90"/>
      <protection locked="0"/>
    </xf>
    <xf numFmtId="14" fontId="22" fillId="0" borderId="11" xfId="0" applyNumberFormat="1" applyFont="1" applyBorder="1" applyAlignment="1" applyProtection="1">
      <alignment horizontal="center" vertical="center" textRotation="90"/>
      <protection locked="0"/>
    </xf>
    <xf numFmtId="0" fontId="22" fillId="0" borderId="13" xfId="0" applyFont="1" applyBorder="1" applyAlignment="1" applyProtection="1">
      <alignment horizontal="center" vertical="center" textRotation="90"/>
      <protection locked="0"/>
    </xf>
    <xf numFmtId="0" fontId="4" fillId="0" borderId="0" xfId="0" applyFont="1" applyBorder="1" applyAlignment="1">
      <alignment horizontal="center"/>
    </xf>
    <xf numFmtId="0" fontId="33" fillId="7" borderId="31" xfId="0" applyFont="1" applyFill="1" applyBorder="1" applyAlignment="1">
      <alignment horizontal="center"/>
    </xf>
    <xf numFmtId="0" fontId="33" fillId="7" borderId="4" xfId="0" applyFont="1" applyFill="1" applyBorder="1" applyAlignment="1">
      <alignment horizontal="center"/>
    </xf>
    <xf numFmtId="0" fontId="33" fillId="7" borderId="48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/>
    </xf>
    <xf numFmtId="0" fontId="43" fillId="4" borderId="20" xfId="0" applyFont="1" applyFill="1" applyBorder="1" applyAlignment="1">
      <alignment horizontal="center"/>
    </xf>
    <xf numFmtId="0" fontId="43" fillId="4" borderId="21" xfId="0" applyFont="1" applyFill="1" applyBorder="1" applyAlignment="1">
      <alignment horizontal="center"/>
    </xf>
    <xf numFmtId="0" fontId="43" fillId="4" borderId="39" xfId="0" applyFont="1" applyFill="1" applyBorder="1" applyAlignment="1">
      <alignment horizontal="center"/>
    </xf>
    <xf numFmtId="0" fontId="43" fillId="4" borderId="22" xfId="0" applyFont="1" applyFill="1" applyBorder="1" applyAlignment="1">
      <alignment horizontal="center"/>
    </xf>
    <xf numFmtId="0" fontId="43" fillId="5" borderId="20" xfId="0" applyFont="1" applyFill="1" applyBorder="1" applyAlignment="1">
      <alignment horizontal="center"/>
    </xf>
    <xf numFmtId="0" fontId="43" fillId="5" borderId="43" xfId="0" applyFont="1" applyFill="1" applyBorder="1" applyAlignment="1">
      <alignment horizontal="center"/>
    </xf>
    <xf numFmtId="0" fontId="43" fillId="5" borderId="39" xfId="0" applyFont="1" applyFill="1" applyBorder="1" applyAlignment="1">
      <alignment horizontal="center"/>
    </xf>
    <xf numFmtId="0" fontId="43" fillId="5" borderId="0" xfId="0" applyFont="1" applyFill="1" applyBorder="1" applyAlignment="1">
      <alignment horizontal="center"/>
    </xf>
    <xf numFmtId="0" fontId="43" fillId="16" borderId="43" xfId="0" applyFont="1" applyFill="1" applyBorder="1" applyAlignment="1">
      <alignment horizontal="center"/>
    </xf>
    <xf numFmtId="0" fontId="43" fillId="16" borderId="21" xfId="0" applyFont="1" applyFill="1" applyBorder="1" applyAlignment="1">
      <alignment horizontal="center"/>
    </xf>
    <xf numFmtId="0" fontId="43" fillId="16" borderId="0" xfId="0" applyFont="1" applyFill="1" applyBorder="1" applyAlignment="1">
      <alignment horizontal="center"/>
    </xf>
    <xf numFmtId="0" fontId="43" fillId="16" borderId="22" xfId="0" applyFont="1" applyFill="1" applyBorder="1" applyAlignment="1">
      <alignment horizontal="center"/>
    </xf>
    <xf numFmtId="0" fontId="4" fillId="6" borderId="0" xfId="0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6" fillId="0" borderId="0" xfId="0" applyFont="1" applyAlignment="1">
      <alignment horizontal="center"/>
    </xf>
    <xf numFmtId="0" fontId="26" fillId="6" borderId="0" xfId="0" applyFont="1" applyFill="1" applyAlignment="1">
      <alignment horizontal="center" vertical="center"/>
    </xf>
    <xf numFmtId="0" fontId="36" fillId="7" borderId="20" xfId="0" applyFont="1" applyFill="1" applyBorder="1" applyAlignment="1">
      <alignment horizontal="center"/>
    </xf>
    <xf numFmtId="0" fontId="36" fillId="7" borderId="43" xfId="0" applyFont="1" applyFill="1" applyBorder="1" applyAlignment="1">
      <alignment horizontal="center"/>
    </xf>
    <xf numFmtId="0" fontId="36" fillId="7" borderId="21" xfId="0" applyFont="1" applyFill="1" applyBorder="1" applyAlignment="1">
      <alignment horizontal="center"/>
    </xf>
    <xf numFmtId="14" fontId="38" fillId="2" borderId="23" xfId="0" applyNumberFormat="1" applyFont="1" applyFill="1" applyBorder="1" applyAlignment="1">
      <alignment horizontal="center"/>
    </xf>
    <xf numFmtId="14" fontId="38" fillId="2" borderId="40" xfId="0" applyNumberFormat="1" applyFont="1" applyFill="1" applyBorder="1" applyAlignment="1">
      <alignment horizontal="center"/>
    </xf>
    <xf numFmtId="14" fontId="38" fillId="2" borderId="24" xfId="0" applyNumberFormat="1" applyFont="1" applyFill="1" applyBorder="1" applyAlignment="1">
      <alignment horizontal="center"/>
    </xf>
    <xf numFmtId="0" fontId="27" fillId="13" borderId="34" xfId="0" applyFont="1" applyFill="1" applyBorder="1" applyAlignment="1">
      <alignment horizontal="center" vertical="center"/>
    </xf>
    <xf numFmtId="0" fontId="27" fillId="13" borderId="5" xfId="0" applyFont="1" applyFill="1" applyBorder="1" applyAlignment="1">
      <alignment horizontal="center" vertical="center"/>
    </xf>
    <xf numFmtId="0" fontId="27" fillId="13" borderId="51" xfId="0" applyFont="1" applyFill="1" applyBorder="1" applyAlignment="1">
      <alignment horizontal="center" vertical="center"/>
    </xf>
    <xf numFmtId="14" fontId="35" fillId="23" borderId="34" xfId="0" applyNumberFormat="1" applyFont="1" applyFill="1" applyBorder="1" applyAlignment="1">
      <alignment horizontal="center" vertical="center"/>
    </xf>
    <xf numFmtId="0" fontId="35" fillId="23" borderId="5" xfId="0" applyFont="1" applyFill="1" applyBorder="1" applyAlignment="1">
      <alignment horizontal="center" vertical="center"/>
    </xf>
    <xf numFmtId="0" fontId="35" fillId="23" borderId="51" xfId="0" applyFont="1" applyFill="1" applyBorder="1" applyAlignment="1">
      <alignment horizontal="center" vertical="center"/>
    </xf>
    <xf numFmtId="0" fontId="16" fillId="5" borderId="60" xfId="0" applyFont="1" applyFill="1" applyBorder="1" applyAlignment="1">
      <alignment horizontal="center"/>
    </xf>
    <xf numFmtId="0" fontId="16" fillId="6" borderId="6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center" vertical="center"/>
    </xf>
    <xf numFmtId="0" fontId="4" fillId="0" borderId="44" xfId="0" applyFont="1" applyBorder="1" applyAlignment="1">
      <alignment horizontal="center" vertical="center" textRotation="90"/>
    </xf>
    <xf numFmtId="0" fontId="4" fillId="0" borderId="79" xfId="0" applyFont="1" applyBorder="1" applyAlignment="1">
      <alignment horizontal="center" vertical="center" textRotation="90"/>
    </xf>
    <xf numFmtId="0" fontId="4" fillId="0" borderId="45" xfId="0" applyFont="1" applyBorder="1" applyAlignment="1">
      <alignment horizontal="center" vertical="center" textRotation="90"/>
    </xf>
    <xf numFmtId="49" fontId="4" fillId="0" borderId="44" xfId="0" applyNumberFormat="1" applyFont="1" applyBorder="1" applyAlignment="1">
      <alignment horizontal="center" vertical="center" textRotation="90"/>
    </xf>
    <xf numFmtId="49" fontId="4" fillId="0" borderId="79" xfId="0" applyNumberFormat="1" applyFont="1" applyBorder="1" applyAlignment="1">
      <alignment horizontal="center" vertical="center" textRotation="90"/>
    </xf>
    <xf numFmtId="49" fontId="4" fillId="0" borderId="45" xfId="0" applyNumberFormat="1" applyFont="1" applyBorder="1" applyAlignment="1">
      <alignment horizontal="center" vertical="center" textRotation="90"/>
    </xf>
    <xf numFmtId="0" fontId="0" fillId="0" borderId="20" xfId="0" applyBorder="1" applyAlignment="1">
      <alignment horizontal="center" vertical="center" textRotation="90"/>
    </xf>
    <xf numFmtId="0" fontId="0" fillId="0" borderId="21" xfId="0" applyBorder="1" applyAlignment="1">
      <alignment horizontal="center" vertical="center" textRotation="90"/>
    </xf>
    <xf numFmtId="0" fontId="0" fillId="0" borderId="39" xfId="0" applyBorder="1" applyAlignment="1">
      <alignment horizontal="center" vertical="center" textRotation="90"/>
    </xf>
    <xf numFmtId="0" fontId="0" fillId="0" borderId="22" xfId="0" applyBorder="1" applyAlignment="1">
      <alignment horizontal="center" vertical="center" textRotation="90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63" fillId="0" borderId="20" xfId="0" applyFont="1" applyBorder="1" applyAlignment="1">
      <alignment horizontal="center" vertical="center" textRotation="90"/>
    </xf>
    <xf numFmtId="0" fontId="63" fillId="0" borderId="21" xfId="0" applyFont="1" applyBorder="1" applyAlignment="1">
      <alignment horizontal="center" vertical="center" textRotation="90"/>
    </xf>
    <xf numFmtId="0" fontId="63" fillId="0" borderId="39" xfId="0" applyFont="1" applyBorder="1" applyAlignment="1">
      <alignment horizontal="center" vertical="center" textRotation="90"/>
    </xf>
    <xf numFmtId="0" fontId="63" fillId="0" borderId="22" xfId="0" applyFont="1" applyBorder="1" applyAlignment="1">
      <alignment horizontal="center" vertical="center" textRotation="90"/>
    </xf>
    <xf numFmtId="0" fontId="63" fillId="0" borderId="23" xfId="0" applyFont="1" applyBorder="1" applyAlignment="1">
      <alignment horizontal="center" vertical="center" textRotation="90"/>
    </xf>
    <xf numFmtId="0" fontId="63" fillId="0" borderId="24" xfId="0" applyFont="1" applyBorder="1" applyAlignment="1">
      <alignment horizontal="center" vertical="center" textRotation="90"/>
    </xf>
    <xf numFmtId="0" fontId="4" fillId="2" borderId="20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39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4" fillId="2" borderId="23" xfId="0" applyFont="1" applyFill="1" applyBorder="1" applyAlignment="1">
      <alignment horizontal="center" vertical="center" textRotation="90"/>
    </xf>
    <xf numFmtId="0" fontId="4" fillId="2" borderId="24" xfId="0" applyFont="1" applyFill="1" applyBorder="1" applyAlignment="1">
      <alignment horizontal="center" vertical="center" textRotation="90"/>
    </xf>
    <xf numFmtId="0" fontId="0" fillId="0" borderId="22" xfId="0" applyBorder="1" applyAlignment="1">
      <alignment horizontal="center" vertical="center"/>
    </xf>
    <xf numFmtId="0" fontId="68" fillId="5" borderId="44" xfId="0" applyFont="1" applyFill="1" applyBorder="1" applyAlignment="1">
      <alignment horizontal="center" vertical="center" textRotation="45"/>
    </xf>
    <xf numFmtId="0" fontId="68" fillId="5" borderId="79" xfId="0" applyFont="1" applyFill="1" applyBorder="1" applyAlignment="1">
      <alignment horizontal="center" vertical="center" textRotation="45"/>
    </xf>
    <xf numFmtId="0" fontId="68" fillId="5" borderId="45" xfId="0" applyFont="1" applyFill="1" applyBorder="1" applyAlignment="1">
      <alignment horizontal="center" vertical="center" textRotation="45"/>
    </xf>
    <xf numFmtId="0" fontId="0" fillId="0" borderId="52" xfId="0" applyBorder="1" applyAlignment="1">
      <alignment horizontal="center"/>
    </xf>
    <xf numFmtId="0" fontId="46" fillId="0" borderId="85" xfId="0" applyFont="1" applyBorder="1" applyAlignment="1">
      <alignment horizontal="center" vertical="center"/>
    </xf>
    <xf numFmtId="0" fontId="46" fillId="0" borderId="60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66" xfId="0" applyFont="1" applyBorder="1" applyAlignment="1">
      <alignment horizontal="center"/>
    </xf>
    <xf numFmtId="0" fontId="4" fillId="0" borderId="44" xfId="0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80" fillId="12" borderId="15" xfId="0" applyFont="1" applyFill="1" applyBorder="1" applyAlignment="1">
      <alignment horizontal="center" vertical="center"/>
    </xf>
    <xf numFmtId="0" fontId="80" fillId="12" borderId="17" xfId="0" applyFont="1" applyFill="1" applyBorder="1" applyAlignment="1">
      <alignment horizontal="center" vertical="center"/>
    </xf>
    <xf numFmtId="0" fontId="80" fillId="12" borderId="66" xfId="0" applyFont="1" applyFill="1" applyBorder="1" applyAlignment="1">
      <alignment horizontal="center" vertical="center"/>
    </xf>
    <xf numFmtId="2" fontId="83" fillId="4" borderId="44" xfId="0" applyNumberFormat="1" applyFont="1" applyFill="1" applyBorder="1" applyAlignment="1">
      <alignment horizontal="center" vertical="center"/>
    </xf>
    <xf numFmtId="2" fontId="83" fillId="4" borderId="45" xfId="0" applyNumberFormat="1" applyFont="1" applyFill="1" applyBorder="1" applyAlignment="1">
      <alignment horizontal="center" vertical="center"/>
    </xf>
    <xf numFmtId="2" fontId="83" fillId="4" borderId="42" xfId="0" applyNumberFormat="1" applyFont="1" applyFill="1" applyBorder="1" applyAlignment="1">
      <alignment horizontal="center" vertical="center"/>
    </xf>
    <xf numFmtId="2" fontId="83" fillId="4" borderId="47" xfId="0" applyNumberFormat="1" applyFont="1" applyFill="1" applyBorder="1" applyAlignment="1">
      <alignment horizontal="center" vertical="center"/>
    </xf>
    <xf numFmtId="0" fontId="84" fillId="0" borderId="20" xfId="0" applyFont="1" applyBorder="1" applyAlignment="1">
      <alignment horizontal="center"/>
    </xf>
    <xf numFmtId="0" fontId="84" fillId="0" borderId="43" xfId="0" applyFont="1" applyBorder="1" applyAlignment="1">
      <alignment horizontal="center"/>
    </xf>
    <xf numFmtId="0" fontId="84" fillId="0" borderId="21" xfId="0" applyFont="1" applyBorder="1" applyAlignment="1">
      <alignment horizontal="center"/>
    </xf>
    <xf numFmtId="0" fontId="82" fillId="0" borderId="15" xfId="0" applyFont="1" applyBorder="1" applyAlignment="1">
      <alignment horizontal="center"/>
    </xf>
    <xf numFmtId="0" fontId="82" fillId="0" borderId="17" xfId="0" applyFont="1" applyBorder="1" applyAlignment="1">
      <alignment horizontal="center"/>
    </xf>
    <xf numFmtId="0" fontId="82" fillId="0" borderId="66" xfId="0" applyFont="1" applyBorder="1" applyAlignment="1">
      <alignment horizontal="center"/>
    </xf>
  </cellXfs>
  <cellStyles count="2">
    <cellStyle name="Collegamento ipertestuale" xfId="1" builtinId="8"/>
    <cellStyle name="Normale" xfId="0" builtinId="0"/>
  </cellStyles>
  <dxfs count="46">
    <dxf>
      <font>
        <b/>
        <i val="0"/>
      </font>
      <numFmt numFmtId="1" formatCode="0"/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" formatCode="0"/>
    </dxf>
    <dxf>
      <font>
        <b/>
        <i val="0"/>
      </font>
      <numFmt numFmtId="2" formatCode="0.00"/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76068</xdr:colOff>
      <xdr:row>0</xdr:row>
      <xdr:rowOff>181514</xdr:rowOff>
    </xdr:from>
    <xdr:ext cx="6524864" cy="937629"/>
    <xdr:sp macro="" textlink="">
      <xdr:nvSpPr>
        <xdr:cNvPr id="2" name="Rettangolo 1"/>
        <xdr:cNvSpPr/>
      </xdr:nvSpPr>
      <xdr:spPr>
        <a:xfrm>
          <a:off x="685668" y="181514"/>
          <a:ext cx="652486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it-IT" sz="5400" b="1" cap="none" spc="50">
              <a:ln w="11430"/>
              <a:gradFill>
                <a:gsLst>
                  <a:gs pos="25000">
                    <a:srgbClr val="FFFF00"/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A.S.D. CAMPESE 1969</a:t>
          </a:r>
        </a:p>
      </xdr:txBody>
    </xdr:sp>
    <xdr:clientData/>
  </xdr:oneCellAnchor>
  <xdr:oneCellAnchor>
    <xdr:from>
      <xdr:col>4</xdr:col>
      <xdr:colOff>268370</xdr:colOff>
      <xdr:row>6</xdr:row>
      <xdr:rowOff>48164</xdr:rowOff>
    </xdr:from>
    <xdr:ext cx="2559868" cy="937629"/>
    <xdr:sp macro="" textlink="">
      <xdr:nvSpPr>
        <xdr:cNvPr id="3" name="Rettangolo 2"/>
        <xdr:cNvSpPr/>
      </xdr:nvSpPr>
      <xdr:spPr>
        <a:xfrm>
          <a:off x="2706770" y="1191164"/>
          <a:ext cx="255986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it-IT" sz="5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N E W S </a:t>
          </a:r>
        </a:p>
      </xdr:txBody>
    </xdr:sp>
    <xdr:clientData/>
  </xdr:oneCellAnchor>
  <xdr:twoCellAnchor editAs="oneCell">
    <xdr:from>
      <xdr:col>12</xdr:col>
      <xdr:colOff>352425</xdr:colOff>
      <xdr:row>0</xdr:row>
      <xdr:rowOff>133349</xdr:rowOff>
    </xdr:from>
    <xdr:to>
      <xdr:col>14</xdr:col>
      <xdr:colOff>45899</xdr:colOff>
      <xdr:row>7</xdr:row>
      <xdr:rowOff>95849</xdr:rowOff>
    </xdr:to>
    <xdr:pic>
      <xdr:nvPicPr>
        <xdr:cNvPr id="2581" name="Immagine 4" descr="img19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67625" y="133349"/>
          <a:ext cx="912674" cy="12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6</xdr:row>
      <xdr:rowOff>114300</xdr:rowOff>
    </xdr:from>
    <xdr:to>
      <xdr:col>12</xdr:col>
      <xdr:colOff>219075</xdr:colOff>
      <xdr:row>13</xdr:row>
      <xdr:rowOff>190500</xdr:rowOff>
    </xdr:to>
    <xdr:pic>
      <xdr:nvPicPr>
        <xdr:cNvPr id="2582" name="Immagine 4" descr="Tor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53150" y="1257300"/>
          <a:ext cx="13811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485775</xdr:colOff>
      <xdr:row>18</xdr:row>
      <xdr:rowOff>228600</xdr:rowOff>
    </xdr:from>
    <xdr:to>
      <xdr:col>12</xdr:col>
      <xdr:colOff>419100</xdr:colOff>
      <xdr:row>24</xdr:row>
      <xdr:rowOff>28575</xdr:rowOff>
    </xdr:to>
    <xdr:pic>
      <xdr:nvPicPr>
        <xdr:cNvPr id="2583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581775" y="4200525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352469</xdr:colOff>
      <xdr:row>6</xdr:row>
      <xdr:rowOff>161925</xdr:rowOff>
    </xdr:from>
    <xdr:to>
      <xdr:col>3</xdr:col>
      <xdr:colOff>70115</xdr:colOff>
      <xdr:row>14</xdr:row>
      <xdr:rowOff>367050</xdr:rowOff>
    </xdr:to>
    <xdr:pic>
      <xdr:nvPicPr>
        <xdr:cNvPr id="7" name="Immagine 6" descr="img84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52469" y="1304925"/>
          <a:ext cx="1546446" cy="187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5</xdr:row>
      <xdr:rowOff>190500</xdr:rowOff>
    </xdr:from>
    <xdr:to>
      <xdr:col>15</xdr:col>
      <xdr:colOff>409575</xdr:colOff>
      <xdr:row>10</xdr:row>
      <xdr:rowOff>190500</xdr:rowOff>
    </xdr:to>
    <xdr:pic>
      <xdr:nvPicPr>
        <xdr:cNvPr id="10235" name="Immagine 9" descr="imagesCA2715Y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43725" y="1352550"/>
          <a:ext cx="13525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5</xdr:row>
      <xdr:rowOff>76200</xdr:rowOff>
    </xdr:from>
    <xdr:to>
      <xdr:col>9</xdr:col>
      <xdr:colOff>539561</xdr:colOff>
      <xdr:row>10</xdr:row>
      <xdr:rowOff>110700</xdr:rowOff>
    </xdr:to>
    <xdr:pic>
      <xdr:nvPicPr>
        <xdr:cNvPr id="8" name="Immagine 7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28950" y="1238250"/>
          <a:ext cx="1130111" cy="13680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10</xdr:row>
      <xdr:rowOff>209550</xdr:rowOff>
    </xdr:from>
    <xdr:to>
      <xdr:col>10</xdr:col>
      <xdr:colOff>326898</xdr:colOff>
      <xdr:row>15</xdr:row>
      <xdr:rowOff>262890</xdr:rowOff>
    </xdr:to>
    <xdr:pic>
      <xdr:nvPicPr>
        <xdr:cNvPr id="5" name="Immagine 4" descr="P.Amici 2005 004 (2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05250" y="2705100"/>
          <a:ext cx="841248" cy="138684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10</xdr:row>
      <xdr:rowOff>123825</xdr:rowOff>
    </xdr:from>
    <xdr:to>
      <xdr:col>14</xdr:col>
      <xdr:colOff>636270</xdr:colOff>
      <xdr:row>15</xdr:row>
      <xdr:rowOff>265557</xdr:rowOff>
    </xdr:to>
    <xdr:pic>
      <xdr:nvPicPr>
        <xdr:cNvPr id="6" name="Immagine 5" descr="P.Amici 2005 0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57975" y="2619375"/>
          <a:ext cx="1036320" cy="1475232"/>
        </a:xfrm>
        <a:prstGeom prst="rect">
          <a:avLst/>
        </a:prstGeom>
      </xdr:spPr>
    </xdr:pic>
    <xdr:clientData/>
  </xdr:twoCellAnchor>
  <xdr:twoCellAnchor editAs="oneCell">
    <xdr:from>
      <xdr:col>11</xdr:col>
      <xdr:colOff>142949</xdr:colOff>
      <xdr:row>6</xdr:row>
      <xdr:rowOff>257175</xdr:rowOff>
    </xdr:from>
    <xdr:to>
      <xdr:col>12</xdr:col>
      <xdr:colOff>630819</xdr:colOff>
      <xdr:row>12</xdr:row>
      <xdr:rowOff>240975</xdr:rowOff>
    </xdr:to>
    <xdr:pic>
      <xdr:nvPicPr>
        <xdr:cNvPr id="7" name="Immagine 6" descr="2013-10-24 16.21.3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72149" y="1685925"/>
          <a:ext cx="1097470" cy="158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0</xdr:row>
      <xdr:rowOff>76200</xdr:rowOff>
    </xdr:from>
    <xdr:to>
      <xdr:col>15</xdr:col>
      <xdr:colOff>44837</xdr:colOff>
      <xdr:row>4</xdr:row>
      <xdr:rowOff>430200</xdr:rowOff>
    </xdr:to>
    <xdr:pic>
      <xdr:nvPicPr>
        <xdr:cNvPr id="12480" name="Immagine 2" descr="imagesCA2715Y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62775" y="76200"/>
          <a:ext cx="1130687" cy="11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16</xdr:row>
      <xdr:rowOff>57150</xdr:rowOff>
    </xdr:from>
    <xdr:to>
      <xdr:col>8</xdr:col>
      <xdr:colOff>104775</xdr:colOff>
      <xdr:row>19</xdr:row>
      <xdr:rowOff>142875</xdr:rowOff>
    </xdr:to>
    <xdr:pic>
      <xdr:nvPicPr>
        <xdr:cNvPr id="12481" name="Immagine 3" descr="Tor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29050" y="5991225"/>
          <a:ext cx="952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0</xdr:row>
      <xdr:rowOff>104775</xdr:rowOff>
    </xdr:from>
    <xdr:to>
      <xdr:col>3</xdr:col>
      <xdr:colOff>425466</xdr:colOff>
      <xdr:row>4</xdr:row>
      <xdr:rowOff>422775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7200" y="104775"/>
          <a:ext cx="892191" cy="108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1</xdr:row>
      <xdr:rowOff>0</xdr:rowOff>
    </xdr:from>
    <xdr:to>
      <xdr:col>8</xdr:col>
      <xdr:colOff>193374</xdr:colOff>
      <xdr:row>6</xdr:row>
      <xdr:rowOff>450</xdr:rowOff>
    </xdr:to>
    <xdr:pic>
      <xdr:nvPicPr>
        <xdr:cNvPr id="2" name="Immagine 1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86325" y="266700"/>
          <a:ext cx="802974" cy="972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</xdr:row>
      <xdr:rowOff>0</xdr:rowOff>
    </xdr:from>
    <xdr:to>
      <xdr:col>1</xdr:col>
      <xdr:colOff>141089</xdr:colOff>
      <xdr:row>10</xdr:row>
      <xdr:rowOff>123150</xdr:rowOff>
    </xdr:to>
    <xdr:pic>
      <xdr:nvPicPr>
        <xdr:cNvPr id="2" name="Immagine 1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542925"/>
          <a:ext cx="684014" cy="82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7525</xdr:colOff>
      <xdr:row>5</xdr:row>
      <xdr:rowOff>49200</xdr:rowOff>
    </xdr:to>
    <xdr:pic>
      <xdr:nvPicPr>
        <xdr:cNvPr id="4" name="Immagine 3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21925" cy="111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38106</xdr:colOff>
      <xdr:row>26</xdr:row>
      <xdr:rowOff>57166</xdr:rowOff>
    </xdr:from>
    <xdr:to>
      <xdr:col>47</xdr:col>
      <xdr:colOff>130322</xdr:colOff>
      <xdr:row>39</xdr:row>
      <xdr:rowOff>120841</xdr:rowOff>
    </xdr:to>
    <xdr:pic>
      <xdr:nvPicPr>
        <xdr:cNvPr id="3" name="Immagine 2" descr="DSCN839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62381" y="5372116"/>
          <a:ext cx="4454666" cy="266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66677</xdr:colOff>
      <xdr:row>0</xdr:row>
      <xdr:rowOff>104775</xdr:rowOff>
    </xdr:from>
    <xdr:to>
      <xdr:col>2</xdr:col>
      <xdr:colOff>129026</xdr:colOff>
      <xdr:row>5</xdr:row>
      <xdr:rowOff>43875</xdr:rowOff>
    </xdr:to>
    <xdr:pic>
      <xdr:nvPicPr>
        <xdr:cNvPr id="4" name="Immagine 3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7" y="104775"/>
          <a:ext cx="862449" cy="1044000"/>
        </a:xfrm>
        <a:prstGeom prst="rect">
          <a:avLst/>
        </a:prstGeom>
      </xdr:spPr>
    </xdr:pic>
    <xdr:clientData/>
  </xdr:twoCellAnchor>
  <xdr:twoCellAnchor editAs="oneCell">
    <xdr:from>
      <xdr:col>18</xdr:col>
      <xdr:colOff>47643</xdr:colOff>
      <xdr:row>22</xdr:row>
      <xdr:rowOff>161925</xdr:rowOff>
    </xdr:from>
    <xdr:to>
      <xdr:col>48</xdr:col>
      <xdr:colOff>551611</xdr:colOff>
      <xdr:row>38</xdr:row>
      <xdr:rowOff>105150</xdr:rowOff>
    </xdr:to>
    <xdr:pic>
      <xdr:nvPicPr>
        <xdr:cNvPr id="6" name="Immagine 5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084" t="14330" r="16875" b="14953"/>
        <a:stretch>
          <a:fillRect/>
        </a:stretch>
      </xdr:blipFill>
      <xdr:spPr>
        <a:xfrm>
          <a:off x="4829193" y="4533900"/>
          <a:ext cx="4323493" cy="30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23</xdr:row>
      <xdr:rowOff>47625</xdr:rowOff>
    </xdr:from>
    <xdr:to>
      <xdr:col>4</xdr:col>
      <xdr:colOff>428625</xdr:colOff>
      <xdr:row>28</xdr:row>
      <xdr:rowOff>19050</xdr:rowOff>
    </xdr:to>
    <xdr:pic>
      <xdr:nvPicPr>
        <xdr:cNvPr id="7" name="Immagine 6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8929"/>
        <a:stretch>
          <a:fillRect/>
        </a:stretch>
      </xdr:blipFill>
      <xdr:spPr>
        <a:xfrm>
          <a:off x="1104900" y="4619625"/>
          <a:ext cx="1028700" cy="971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18426</xdr:colOff>
      <xdr:row>4</xdr:row>
      <xdr:rowOff>35325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3751" cy="864000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27</xdr:row>
      <xdr:rowOff>85725</xdr:rowOff>
    </xdr:from>
    <xdr:to>
      <xdr:col>28</xdr:col>
      <xdr:colOff>28575</xdr:colOff>
      <xdr:row>34</xdr:row>
      <xdr:rowOff>104775</xdr:rowOff>
    </xdr:to>
    <xdr:pic>
      <xdr:nvPicPr>
        <xdr:cNvPr id="3" name="Immagine 2" descr="1376984_653027644730499_1625675386_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0" y="5181600"/>
          <a:ext cx="1028700" cy="1457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2</xdr:row>
      <xdr:rowOff>85725</xdr:rowOff>
    </xdr:from>
    <xdr:to>
      <xdr:col>3</xdr:col>
      <xdr:colOff>8899</xdr:colOff>
      <xdr:row>5</xdr:row>
      <xdr:rowOff>187725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6" y="476250"/>
          <a:ext cx="713748" cy="86400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57176</xdr:colOff>
      <xdr:row>23</xdr:row>
      <xdr:rowOff>19050</xdr:rowOff>
    </xdr:from>
    <xdr:to>
      <xdr:col>56</xdr:col>
      <xdr:colOff>205888</xdr:colOff>
      <xdr:row>33</xdr:row>
      <xdr:rowOff>171450</xdr:rowOff>
    </xdr:to>
    <xdr:pic>
      <xdr:nvPicPr>
        <xdr:cNvPr id="6" name="Immagine 5" descr="DSCN838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0699" b="9997"/>
        <a:stretch>
          <a:fillRect/>
        </a:stretch>
      </xdr:blipFill>
      <xdr:spPr>
        <a:xfrm>
          <a:off x="4210076" y="4724400"/>
          <a:ext cx="4053962" cy="24003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24</xdr:row>
      <xdr:rowOff>28575</xdr:rowOff>
    </xdr:from>
    <xdr:to>
      <xdr:col>4</xdr:col>
      <xdr:colOff>614934</xdr:colOff>
      <xdr:row>29</xdr:row>
      <xdr:rowOff>171069</xdr:rowOff>
    </xdr:to>
    <xdr:pic>
      <xdr:nvPicPr>
        <xdr:cNvPr id="4" name="Immagine 3" descr="DSCN838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04875" y="4981575"/>
          <a:ext cx="1243584" cy="13807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95250</xdr:rowOff>
    </xdr:from>
    <xdr:to>
      <xdr:col>2</xdr:col>
      <xdr:colOff>236125</xdr:colOff>
      <xdr:row>7</xdr:row>
      <xdr:rowOff>163500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476250"/>
          <a:ext cx="921925" cy="111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38100</xdr:colOff>
      <xdr:row>4</xdr:row>
      <xdr:rowOff>47625</xdr:rowOff>
    </xdr:from>
    <xdr:to>
      <xdr:col>28</xdr:col>
      <xdr:colOff>74200</xdr:colOff>
      <xdr:row>9</xdr:row>
      <xdr:rowOff>39675</xdr:rowOff>
    </xdr:to>
    <xdr:pic>
      <xdr:nvPicPr>
        <xdr:cNvPr id="3" name="Immagine 2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819900" y="809625"/>
          <a:ext cx="921925" cy="1116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121825</xdr:colOff>
      <xdr:row>4</xdr:row>
      <xdr:rowOff>268275</xdr:rowOff>
    </xdr:to>
    <xdr:pic>
      <xdr:nvPicPr>
        <xdr:cNvPr id="5" name="Immagine 4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"/>
          <a:ext cx="921925" cy="1116000"/>
        </a:xfrm>
        <a:prstGeom prst="rect">
          <a:avLst/>
        </a:prstGeom>
      </xdr:spPr>
    </xdr:pic>
    <xdr:clientData/>
  </xdr:twoCellAnchor>
  <xdr:twoCellAnchor editAs="oneCell">
    <xdr:from>
      <xdr:col>34</xdr:col>
      <xdr:colOff>200025</xdr:colOff>
      <xdr:row>0</xdr:row>
      <xdr:rowOff>95250</xdr:rowOff>
    </xdr:from>
    <xdr:to>
      <xdr:col>35</xdr:col>
      <xdr:colOff>702850</xdr:colOff>
      <xdr:row>5</xdr:row>
      <xdr:rowOff>68250</xdr:rowOff>
    </xdr:to>
    <xdr:pic>
      <xdr:nvPicPr>
        <xdr:cNvPr id="3" name="Immagine 2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15175" y="95250"/>
          <a:ext cx="921925" cy="111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72300" cy="790575"/>
    <xdr:sp macro="" textlink="">
      <xdr:nvSpPr>
        <xdr:cNvPr id="2" name="Rettangolo 1"/>
        <xdr:cNvSpPr/>
      </xdr:nvSpPr>
      <xdr:spPr>
        <a:xfrm>
          <a:off x="0" y="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PRIMAVERILE	</a:t>
          </a:r>
        </a:p>
      </xdr:txBody>
    </xdr:sp>
    <xdr:clientData/>
  </xdr:one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9</xdr:row>
      <xdr:rowOff>190500</xdr:rowOff>
    </xdr:to>
    <xdr:sp macro="" textlink="">
      <xdr:nvSpPr>
        <xdr:cNvPr id="3" name="Rettangolo 3"/>
        <xdr:cNvSpPr>
          <a:spLocks noChangeArrowheads="1"/>
        </xdr:cNvSpPr>
      </xdr:nvSpPr>
      <xdr:spPr bwMode="auto">
        <a:xfrm>
          <a:off x="409575" y="13335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27</xdr:row>
      <xdr:rowOff>0</xdr:rowOff>
    </xdr:from>
    <xdr:to>
      <xdr:col>4</xdr:col>
      <xdr:colOff>400050</xdr:colOff>
      <xdr:row>28</xdr:row>
      <xdr:rowOff>161925</xdr:rowOff>
    </xdr:to>
    <xdr:sp macro="" textlink="">
      <xdr:nvSpPr>
        <xdr:cNvPr id="4" name="Rettangolo 6"/>
        <xdr:cNvSpPr>
          <a:spLocks noChangeArrowheads="1"/>
        </xdr:cNvSpPr>
      </xdr:nvSpPr>
      <xdr:spPr bwMode="auto">
        <a:xfrm>
          <a:off x="333375" y="57912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73</xdr:row>
      <xdr:rowOff>142875</xdr:rowOff>
    </xdr:from>
    <xdr:to>
      <xdr:col>5</xdr:col>
      <xdr:colOff>438150</xdr:colOff>
      <xdr:row>75</xdr:row>
      <xdr:rowOff>228600</xdr:rowOff>
    </xdr:to>
    <xdr:sp macro="" textlink="">
      <xdr:nvSpPr>
        <xdr:cNvPr id="5" name="Rettangolo 9"/>
        <xdr:cNvSpPr>
          <a:spLocks noChangeArrowheads="1"/>
        </xdr:cNvSpPr>
      </xdr:nvSpPr>
      <xdr:spPr bwMode="auto">
        <a:xfrm>
          <a:off x="1285875" y="870585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16</xdr:row>
      <xdr:rowOff>161925</xdr:rowOff>
    </xdr:from>
    <xdr:to>
      <xdr:col>4</xdr:col>
      <xdr:colOff>209550</xdr:colOff>
      <xdr:row>22</xdr:row>
      <xdr:rowOff>9525</xdr:rowOff>
    </xdr:to>
    <xdr:sp macro="" textlink="">
      <xdr:nvSpPr>
        <xdr:cNvPr id="6" name="Rettangolo 11"/>
        <xdr:cNvSpPr>
          <a:spLocks noChangeArrowheads="1"/>
        </xdr:cNvSpPr>
      </xdr:nvSpPr>
      <xdr:spPr bwMode="auto">
        <a:xfrm>
          <a:off x="361950" y="25146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9</xdr:row>
      <xdr:rowOff>28575</xdr:rowOff>
    </xdr:from>
    <xdr:to>
      <xdr:col>4</xdr:col>
      <xdr:colOff>266700</xdr:colOff>
      <xdr:row>10</xdr:row>
      <xdr:rowOff>190500</xdr:rowOff>
    </xdr:to>
    <xdr:sp macro="" textlink="">
      <xdr:nvSpPr>
        <xdr:cNvPr id="8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933440</xdr:colOff>
      <xdr:row>73</xdr:row>
      <xdr:rowOff>85725</xdr:rowOff>
    </xdr:from>
    <xdr:to>
      <xdr:col>7</xdr:col>
      <xdr:colOff>1361773</xdr:colOff>
      <xdr:row>79</xdr:row>
      <xdr:rowOff>175425</xdr:rowOff>
    </xdr:to>
    <xdr:pic>
      <xdr:nvPicPr>
        <xdr:cNvPr id="10" name="Immagine 9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76515" y="15240000"/>
          <a:ext cx="1590383" cy="172800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0</xdr:row>
      <xdr:rowOff>9525</xdr:rowOff>
    </xdr:from>
    <xdr:to>
      <xdr:col>4</xdr:col>
      <xdr:colOff>481864</xdr:colOff>
      <xdr:row>3</xdr:row>
      <xdr:rowOff>10800</xdr:rowOff>
    </xdr:to>
    <xdr:pic>
      <xdr:nvPicPr>
        <xdr:cNvPr id="9" name="Immagine 8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8625" y="9525"/>
          <a:ext cx="386614" cy="46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57150</xdr:rowOff>
    </xdr:from>
    <xdr:ext cx="6972300" cy="790575"/>
    <xdr:sp macro="" textlink="">
      <xdr:nvSpPr>
        <xdr:cNvPr id="2" name="Rettangolo 1"/>
        <xdr:cNvSpPr/>
      </xdr:nvSpPr>
      <xdr:spPr>
        <a:xfrm>
          <a:off x="438150" y="5715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INVERNALE	</a:t>
          </a:r>
        </a:p>
      </xdr:txBody>
    </xdr:sp>
    <xdr:clientData/>
  </xdr:oneCellAnchor>
  <xdr:twoCellAnchor editAs="oneCell">
    <xdr:from>
      <xdr:col>13</xdr:col>
      <xdr:colOff>238125</xdr:colOff>
      <xdr:row>7</xdr:row>
      <xdr:rowOff>152400</xdr:rowOff>
    </xdr:from>
    <xdr:to>
      <xdr:col>13</xdr:col>
      <xdr:colOff>428625</xdr:colOff>
      <xdr:row>9</xdr:row>
      <xdr:rowOff>142875</xdr:rowOff>
    </xdr:to>
    <xdr:sp macro="" textlink="">
      <xdr:nvSpPr>
        <xdr:cNvPr id="11950" name="Rettangolo 3"/>
        <xdr:cNvSpPr>
          <a:spLocks noChangeArrowheads="1"/>
        </xdr:cNvSpPr>
      </xdr:nvSpPr>
      <xdr:spPr bwMode="auto">
        <a:xfrm>
          <a:off x="7572375" y="1457325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28</xdr:row>
      <xdr:rowOff>85725</xdr:rowOff>
    </xdr:from>
    <xdr:to>
      <xdr:col>4</xdr:col>
      <xdr:colOff>123825</xdr:colOff>
      <xdr:row>30</xdr:row>
      <xdr:rowOff>76200</xdr:rowOff>
    </xdr:to>
    <xdr:sp macro="" textlink="">
      <xdr:nvSpPr>
        <xdr:cNvPr id="11951" name="Rettangolo 6"/>
        <xdr:cNvSpPr>
          <a:spLocks noChangeArrowheads="1"/>
        </xdr:cNvSpPr>
      </xdr:nvSpPr>
      <xdr:spPr bwMode="auto">
        <a:xfrm>
          <a:off x="342900" y="72390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42</xdr:row>
      <xdr:rowOff>142875</xdr:rowOff>
    </xdr:from>
    <xdr:to>
      <xdr:col>5</xdr:col>
      <xdr:colOff>438150</xdr:colOff>
      <xdr:row>45</xdr:row>
      <xdr:rowOff>200025</xdr:rowOff>
    </xdr:to>
    <xdr:sp macro="" textlink="">
      <xdr:nvSpPr>
        <xdr:cNvPr id="11952" name="Rettangolo 9"/>
        <xdr:cNvSpPr>
          <a:spLocks noChangeArrowheads="1"/>
        </xdr:cNvSpPr>
      </xdr:nvSpPr>
      <xdr:spPr bwMode="auto">
        <a:xfrm>
          <a:off x="1295400" y="956310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12</xdr:row>
      <xdr:rowOff>161925</xdr:rowOff>
    </xdr:from>
    <xdr:to>
      <xdr:col>4</xdr:col>
      <xdr:colOff>209550</xdr:colOff>
      <xdr:row>18</xdr:row>
      <xdr:rowOff>123825</xdr:rowOff>
    </xdr:to>
    <xdr:sp macro="" textlink="">
      <xdr:nvSpPr>
        <xdr:cNvPr id="11954" name="Rettangolo 11"/>
        <xdr:cNvSpPr>
          <a:spLocks noChangeArrowheads="1"/>
        </xdr:cNvSpPr>
      </xdr:nvSpPr>
      <xdr:spPr bwMode="auto">
        <a:xfrm>
          <a:off x="371475" y="34671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10</xdr:row>
      <xdr:rowOff>19050</xdr:rowOff>
    </xdr:to>
    <xdr:sp macro="" textlink="">
      <xdr:nvSpPr>
        <xdr:cNvPr id="9" name="Rettangolo 3"/>
        <xdr:cNvSpPr>
          <a:spLocks noChangeArrowheads="1"/>
        </xdr:cNvSpPr>
      </xdr:nvSpPr>
      <xdr:spPr bwMode="auto">
        <a:xfrm>
          <a:off x="419100" y="14478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666736</xdr:colOff>
      <xdr:row>41</xdr:row>
      <xdr:rowOff>0</xdr:rowOff>
    </xdr:from>
    <xdr:to>
      <xdr:col>7</xdr:col>
      <xdr:colOff>1491837</xdr:colOff>
      <xdr:row>50</xdr:row>
      <xdr:rowOff>45450</xdr:rowOff>
    </xdr:to>
    <xdr:pic>
      <xdr:nvPicPr>
        <xdr:cNvPr id="10" name="Immagine 9" descr="img84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09811" y="8391525"/>
          <a:ext cx="1987151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0</xdr:row>
      <xdr:rowOff>19050</xdr:rowOff>
    </xdr:from>
    <xdr:to>
      <xdr:col>5</xdr:col>
      <xdr:colOff>24665</xdr:colOff>
      <xdr:row>3</xdr:row>
      <xdr:rowOff>1275</xdr:rowOff>
    </xdr:to>
    <xdr:pic>
      <xdr:nvPicPr>
        <xdr:cNvPr id="11" name="Immagine 10" descr="img84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6" y="19050"/>
          <a:ext cx="386614" cy="4680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9</xdr:row>
      <xdr:rowOff>28575</xdr:rowOff>
    </xdr:from>
    <xdr:to>
      <xdr:col>4</xdr:col>
      <xdr:colOff>266700</xdr:colOff>
      <xdr:row>11</xdr:row>
      <xdr:rowOff>19050</xdr:rowOff>
    </xdr:to>
    <xdr:sp macro="" textlink="">
      <xdr:nvSpPr>
        <xdr:cNvPr id="12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10</xdr:row>
      <xdr:rowOff>28575</xdr:rowOff>
    </xdr:from>
    <xdr:to>
      <xdr:col>4</xdr:col>
      <xdr:colOff>266700</xdr:colOff>
      <xdr:row>12</xdr:row>
      <xdr:rowOff>19050</xdr:rowOff>
    </xdr:to>
    <xdr:sp macro="" textlink="">
      <xdr:nvSpPr>
        <xdr:cNvPr id="13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11</xdr:row>
      <xdr:rowOff>28575</xdr:rowOff>
    </xdr:from>
    <xdr:to>
      <xdr:col>4</xdr:col>
      <xdr:colOff>266700</xdr:colOff>
      <xdr:row>13</xdr:row>
      <xdr:rowOff>19050</xdr:rowOff>
    </xdr:to>
    <xdr:sp macro="" textlink="">
      <xdr:nvSpPr>
        <xdr:cNvPr id="14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76200</xdr:colOff>
      <xdr:row>12</xdr:row>
      <xdr:rowOff>28575</xdr:rowOff>
    </xdr:from>
    <xdr:to>
      <xdr:col>4</xdr:col>
      <xdr:colOff>266700</xdr:colOff>
      <xdr:row>14</xdr:row>
      <xdr:rowOff>19050</xdr:rowOff>
    </xdr:to>
    <xdr:sp macro="" textlink="">
      <xdr:nvSpPr>
        <xdr:cNvPr id="15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asdcampese.myblog.it/" TargetMode="External"/><Relationship Id="rId1" Type="http://schemas.openxmlformats.org/officeDocument/2006/relationships/hyperlink" Target="http://asdcampese1969.jimdo.com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L29"/>
  <sheetViews>
    <sheetView showGridLines="0" workbookViewId="0">
      <selection activeCell="P21" sqref="P21"/>
    </sheetView>
  </sheetViews>
  <sheetFormatPr defaultRowHeight="15"/>
  <sheetData>
    <row r="2" spans="2:12"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</row>
    <row r="3" spans="2:12"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2:12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</row>
    <row r="5" spans="2:12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</row>
    <row r="6" spans="2:12"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</row>
    <row r="7" spans="2:12">
      <c r="E7" s="4"/>
      <c r="F7" s="4"/>
      <c r="G7" s="4"/>
      <c r="H7" s="4"/>
      <c r="I7" s="4"/>
    </row>
    <row r="8" spans="2:12">
      <c r="E8" s="4"/>
      <c r="F8" s="4"/>
      <c r="G8" s="4"/>
      <c r="H8" s="4"/>
      <c r="I8" s="4"/>
    </row>
    <row r="9" spans="2:12">
      <c r="E9" s="4"/>
      <c r="F9" s="4"/>
      <c r="G9" s="4"/>
      <c r="H9" s="4"/>
      <c r="I9" s="4"/>
    </row>
    <row r="10" spans="2:12">
      <c r="E10" s="4"/>
      <c r="F10" s="4"/>
      <c r="G10" s="4"/>
      <c r="H10" s="4"/>
      <c r="I10" s="4"/>
    </row>
    <row r="11" spans="2:12">
      <c r="E11" s="4"/>
      <c r="F11" s="4"/>
      <c r="G11" s="4"/>
      <c r="H11" s="4"/>
      <c r="I11" s="4"/>
    </row>
    <row r="12" spans="2:12">
      <c r="E12" s="4"/>
      <c r="F12" s="4"/>
      <c r="G12" s="4"/>
      <c r="H12" s="4"/>
      <c r="I12" s="4"/>
    </row>
    <row r="14" spans="2:12" ht="26.25">
      <c r="G14" s="5" t="s">
        <v>38</v>
      </c>
      <c r="H14" s="49"/>
    </row>
    <row r="15" spans="2:12" ht="45.75" customHeight="1">
      <c r="C15" s="36" t="s">
        <v>7</v>
      </c>
      <c r="J15" t="s">
        <v>130</v>
      </c>
    </row>
    <row r="17" spans="3:12">
      <c r="C17" s="48" t="s">
        <v>8</v>
      </c>
      <c r="J17" t="s">
        <v>44</v>
      </c>
    </row>
    <row r="18" spans="3:12" ht="15.75" thickBot="1"/>
    <row r="19" spans="3:12" ht="21.75" customHeight="1" thickBot="1">
      <c r="C19" s="780" t="s">
        <v>141</v>
      </c>
      <c r="D19" s="785"/>
      <c r="E19" s="782" t="s">
        <v>10</v>
      </c>
      <c r="F19" s="783"/>
      <c r="G19" s="783"/>
      <c r="H19" s="783"/>
      <c r="I19" s="783"/>
      <c r="J19" s="784"/>
    </row>
    <row r="20" spans="3:12" ht="21.75" customHeight="1" thickBot="1">
      <c r="C20" s="780" t="s">
        <v>9</v>
      </c>
      <c r="D20" s="781"/>
      <c r="E20" s="782" t="s">
        <v>10</v>
      </c>
      <c r="F20" s="783"/>
      <c r="G20" s="783"/>
      <c r="H20" s="783"/>
      <c r="I20" s="783"/>
      <c r="J20" s="784"/>
    </row>
    <row r="21" spans="3:12" ht="21.75" customHeight="1" thickBot="1">
      <c r="C21" s="780" t="s">
        <v>68</v>
      </c>
      <c r="D21" s="781"/>
      <c r="E21" s="782" t="s">
        <v>10</v>
      </c>
      <c r="F21" s="783"/>
      <c r="G21" s="783"/>
      <c r="H21" s="783"/>
      <c r="I21" s="783"/>
      <c r="J21" s="784"/>
    </row>
    <row r="22" spans="3:12" ht="21.75" customHeight="1" thickBot="1">
      <c r="C22" s="780" t="s">
        <v>142</v>
      </c>
      <c r="D22" s="781"/>
      <c r="E22" s="786" t="s">
        <v>10</v>
      </c>
      <c r="F22" s="787"/>
      <c r="G22" s="787"/>
      <c r="H22" s="787"/>
      <c r="I22" s="787"/>
      <c r="J22" s="788"/>
    </row>
    <row r="23" spans="3:12" ht="21.75" customHeight="1" thickBot="1">
      <c r="C23" s="780" t="s">
        <v>128</v>
      </c>
      <c r="D23" s="785"/>
      <c r="E23" s="786" t="s">
        <v>10</v>
      </c>
      <c r="F23" s="787"/>
      <c r="G23" s="787"/>
      <c r="H23" s="787"/>
      <c r="I23" s="787"/>
      <c r="J23" s="788"/>
    </row>
    <row r="24" spans="3:12" ht="21.75" customHeight="1" thickBot="1">
      <c r="C24" s="780" t="s">
        <v>143</v>
      </c>
      <c r="D24" s="785"/>
      <c r="E24" s="786" t="s">
        <v>10</v>
      </c>
      <c r="F24" s="787"/>
      <c r="G24" s="787"/>
      <c r="H24" s="787"/>
      <c r="I24" s="787"/>
      <c r="J24" s="788"/>
    </row>
    <row r="25" spans="3:12" ht="21.75" customHeight="1" thickBot="1">
      <c r="C25" s="780" t="s">
        <v>11</v>
      </c>
      <c r="D25" s="781"/>
      <c r="E25" s="789" t="s">
        <v>12</v>
      </c>
      <c r="F25" s="790"/>
      <c r="G25" s="790"/>
      <c r="H25" s="790"/>
      <c r="I25" s="790"/>
      <c r="J25" s="791"/>
    </row>
    <row r="26" spans="3:12" ht="21.75" customHeight="1">
      <c r="C26" s="6" t="s">
        <v>39</v>
      </c>
      <c r="L26" s="539" t="s">
        <v>327</v>
      </c>
    </row>
    <row r="27" spans="3:12" ht="21.75" customHeight="1">
      <c r="K27" s="535" t="s">
        <v>328</v>
      </c>
    </row>
    <row r="28" spans="3:12">
      <c r="C28" s="51" t="s">
        <v>129</v>
      </c>
    </row>
    <row r="29" spans="3:12">
      <c r="C29" s="51" t="s">
        <v>40</v>
      </c>
    </row>
  </sheetData>
  <mergeCells count="14">
    <mergeCell ref="E22:J22"/>
    <mergeCell ref="E25:J25"/>
    <mergeCell ref="C25:D25"/>
    <mergeCell ref="C22:D22"/>
    <mergeCell ref="C23:D23"/>
    <mergeCell ref="C24:D24"/>
    <mergeCell ref="E23:J23"/>
    <mergeCell ref="E24:J24"/>
    <mergeCell ref="C20:D20"/>
    <mergeCell ref="C21:D21"/>
    <mergeCell ref="E20:J20"/>
    <mergeCell ref="E21:J21"/>
    <mergeCell ref="C19:D19"/>
    <mergeCell ref="E19:J19"/>
  </mergeCells>
  <hyperlinks>
    <hyperlink ref="L26" r:id="rId1"/>
    <hyperlink ref="K27" r:id="rId2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24"/>
  <sheetViews>
    <sheetView showGridLines="0" workbookViewId="0">
      <selection activeCell="J5" sqref="J5"/>
    </sheetView>
  </sheetViews>
  <sheetFormatPr defaultRowHeight="15"/>
  <cols>
    <col min="1" max="1" width="1.85546875" customWidth="1"/>
    <col min="2" max="2" width="17.140625" customWidth="1"/>
    <col min="3" max="3" width="10.7109375" customWidth="1"/>
    <col min="4" max="4" width="6" customWidth="1"/>
    <col min="5" max="5" width="4.85546875" customWidth="1"/>
    <col min="6" max="6" width="0.7109375" customWidth="1"/>
    <col min="7" max="7" width="7.28515625" customWidth="1"/>
    <col min="8" max="8" width="0.5703125" customWidth="1"/>
    <col min="9" max="9" width="5.140625" customWidth="1"/>
    <col min="10" max="10" width="12" customWidth="1"/>
    <col min="13" max="13" width="12.140625" customWidth="1"/>
    <col min="15" max="15" width="12.42578125" customWidth="1"/>
    <col min="17" max="17" width="5.85546875" customWidth="1"/>
    <col min="19" max="19" width="5.5703125" customWidth="1"/>
    <col min="21" max="21" width="5.140625" customWidth="1"/>
  </cols>
  <sheetData>
    <row r="1" spans="1:21" ht="5.25" customHeight="1"/>
    <row r="2" spans="1:21" ht="24" customHeight="1" thickBot="1">
      <c r="A2" s="1011" t="s">
        <v>49</v>
      </c>
      <c r="B2" s="1012"/>
      <c r="C2" s="1012"/>
      <c r="D2" s="1012"/>
      <c r="E2" s="1013"/>
      <c r="I2" s="1027"/>
      <c r="J2" s="1027"/>
      <c r="K2" s="1027"/>
      <c r="L2" s="1027"/>
      <c r="N2" s="1028"/>
      <c r="O2" s="1028"/>
      <c r="P2" s="1"/>
      <c r="Q2" s="1"/>
      <c r="R2" s="1"/>
      <c r="S2" s="1"/>
      <c r="U2" t="s">
        <v>391</v>
      </c>
    </row>
    <row r="3" spans="1:21" ht="20.25" customHeight="1" thickBot="1">
      <c r="B3" s="196" t="s">
        <v>35</v>
      </c>
      <c r="C3" s="196" t="s">
        <v>36</v>
      </c>
      <c r="D3" s="196" t="s">
        <v>37</v>
      </c>
      <c r="E3" s="197" t="s">
        <v>72</v>
      </c>
      <c r="I3" s="236"/>
      <c r="J3" s="1032" t="s">
        <v>71</v>
      </c>
      <c r="K3" s="1033"/>
      <c r="L3" s="1033"/>
      <c r="M3" s="1033"/>
      <c r="N3" s="1033"/>
      <c r="O3" s="1034"/>
      <c r="P3" s="1"/>
      <c r="Q3" s="1"/>
      <c r="R3" s="1"/>
      <c r="S3" s="1"/>
      <c r="T3" s="1"/>
      <c r="U3" s="759" t="s">
        <v>328</v>
      </c>
    </row>
    <row r="4" spans="1:21" ht="21" customHeight="1" thickBot="1">
      <c r="A4">
        <v>1</v>
      </c>
      <c r="B4" s="224" t="s">
        <v>335</v>
      </c>
      <c r="C4" s="43" t="s">
        <v>348</v>
      </c>
      <c r="D4" s="44">
        <v>18</v>
      </c>
      <c r="E4" s="387">
        <v>2007</v>
      </c>
      <c r="J4" s="1035">
        <v>41576</v>
      </c>
      <c r="K4" s="1036"/>
      <c r="L4" s="1036"/>
      <c r="M4" s="1036"/>
      <c r="N4" s="1036"/>
      <c r="O4" s="1037"/>
      <c r="P4" s="1"/>
      <c r="Q4" s="1"/>
      <c r="R4" s="1"/>
      <c r="S4" s="1"/>
      <c r="U4" s="760" t="s">
        <v>327</v>
      </c>
    </row>
    <row r="5" spans="1:21" ht="21" customHeight="1" thickBot="1">
      <c r="A5">
        <v>2</v>
      </c>
      <c r="B5" s="183" t="s">
        <v>343</v>
      </c>
      <c r="C5" s="46" t="s">
        <v>90</v>
      </c>
      <c r="D5" s="45">
        <v>7</v>
      </c>
      <c r="E5" s="387">
        <v>2007</v>
      </c>
      <c r="N5" s="111"/>
      <c r="O5" s="111"/>
      <c r="P5" s="1"/>
      <c r="Q5" s="1"/>
      <c r="R5" s="1"/>
      <c r="S5" s="1"/>
      <c r="U5" s="761" t="s">
        <v>316</v>
      </c>
    </row>
    <row r="6" spans="1:21" ht="21" customHeight="1" thickBot="1">
      <c r="A6">
        <v>3</v>
      </c>
      <c r="B6" s="183" t="s">
        <v>93</v>
      </c>
      <c r="C6" s="46" t="s">
        <v>96</v>
      </c>
      <c r="D6" s="47">
        <v>7</v>
      </c>
      <c r="E6" s="387">
        <v>2006</v>
      </c>
      <c r="N6" s="111"/>
      <c r="O6" s="111"/>
      <c r="P6" s="1"/>
      <c r="Q6" s="1"/>
      <c r="R6" s="1"/>
      <c r="S6" s="1"/>
    </row>
    <row r="7" spans="1:21" ht="21" customHeight="1" thickBot="1">
      <c r="A7">
        <v>4</v>
      </c>
      <c r="B7" s="183" t="s">
        <v>109</v>
      </c>
      <c r="C7" s="46" t="s">
        <v>247</v>
      </c>
      <c r="D7" s="45">
        <v>6</v>
      </c>
      <c r="E7" s="387">
        <v>2006</v>
      </c>
      <c r="N7" s="111"/>
      <c r="O7" s="111"/>
      <c r="P7" s="1"/>
      <c r="Q7" s="1"/>
      <c r="R7" s="1"/>
      <c r="S7" s="1"/>
      <c r="U7" s="762" t="s">
        <v>317</v>
      </c>
    </row>
    <row r="8" spans="1:21" ht="21" customHeight="1" thickBot="1">
      <c r="A8">
        <v>5</v>
      </c>
      <c r="B8" s="183" t="s">
        <v>201</v>
      </c>
      <c r="C8" s="46" t="s">
        <v>326</v>
      </c>
      <c r="D8" s="47">
        <v>6</v>
      </c>
      <c r="E8" s="387">
        <v>2003</v>
      </c>
      <c r="P8" s="1"/>
      <c r="Q8" s="1"/>
      <c r="R8" s="1"/>
      <c r="S8" s="1"/>
    </row>
    <row r="9" spans="1:21" ht="21" customHeight="1" thickBot="1">
      <c r="A9">
        <v>6</v>
      </c>
      <c r="B9" s="183" t="s">
        <v>324</v>
      </c>
      <c r="C9" s="46" t="s">
        <v>325</v>
      </c>
      <c r="D9" s="45">
        <v>5</v>
      </c>
      <c r="E9" s="387">
        <v>2000</v>
      </c>
      <c r="O9" s="1"/>
      <c r="P9" s="1"/>
      <c r="Q9" s="1"/>
      <c r="R9" s="1"/>
      <c r="S9" s="1"/>
      <c r="U9" s="763" t="s">
        <v>318</v>
      </c>
    </row>
    <row r="10" spans="1:21" ht="21" customHeight="1" thickBot="1">
      <c r="A10">
        <v>7</v>
      </c>
      <c r="B10" s="183" t="s">
        <v>332</v>
      </c>
      <c r="C10" s="46" t="s">
        <v>333</v>
      </c>
      <c r="D10" s="45">
        <v>5</v>
      </c>
      <c r="E10" s="387">
        <v>2007</v>
      </c>
      <c r="O10" s="1"/>
      <c r="Q10" s="1"/>
      <c r="R10" s="1"/>
      <c r="S10" s="1"/>
    </row>
    <row r="11" spans="1:21" ht="21" customHeight="1" thickBot="1">
      <c r="A11">
        <v>7</v>
      </c>
      <c r="B11" s="225" t="s">
        <v>100</v>
      </c>
      <c r="C11" s="133" t="s">
        <v>33</v>
      </c>
      <c r="D11" s="45">
        <v>3</v>
      </c>
      <c r="E11" s="387">
        <v>2002</v>
      </c>
      <c r="F11" s="97"/>
      <c r="G11" s="97"/>
      <c r="H11" s="97"/>
      <c r="O11" s="1"/>
      <c r="Q11" s="1"/>
      <c r="R11" s="1"/>
      <c r="S11" s="1"/>
      <c r="T11" s="1"/>
      <c r="U11" s="764" t="s">
        <v>319</v>
      </c>
    </row>
    <row r="12" spans="1:21" ht="21" customHeight="1" thickBot="1">
      <c r="A12">
        <v>7</v>
      </c>
      <c r="B12" s="225"/>
      <c r="C12" s="133"/>
      <c r="D12" s="45"/>
      <c r="E12" s="387"/>
      <c r="F12" s="97"/>
      <c r="G12" s="97"/>
      <c r="H12" s="97"/>
      <c r="Q12" s="1"/>
      <c r="R12" s="1"/>
      <c r="S12" s="1"/>
      <c r="T12" s="1"/>
    </row>
    <row r="13" spans="1:21" ht="21" customHeight="1" thickBot="1">
      <c r="A13">
        <v>7</v>
      </c>
      <c r="B13" s="183"/>
      <c r="C13" s="46"/>
      <c r="D13" s="47"/>
      <c r="E13" s="387"/>
      <c r="F13" s="97"/>
      <c r="G13" s="97"/>
      <c r="H13" s="97"/>
      <c r="Q13" s="1"/>
      <c r="R13" s="1"/>
      <c r="S13" s="1"/>
      <c r="U13" s="766" t="s">
        <v>320</v>
      </c>
    </row>
    <row r="14" spans="1:21" ht="21" customHeight="1" thickBot="1">
      <c r="A14">
        <v>7</v>
      </c>
      <c r="B14" s="225"/>
      <c r="C14" s="133"/>
      <c r="D14" s="45"/>
      <c r="E14" s="387"/>
      <c r="F14" s="97"/>
      <c r="G14" s="97"/>
      <c r="H14" s="97"/>
      <c r="L14" s="1029" t="s">
        <v>349</v>
      </c>
      <c r="M14" s="1029"/>
      <c r="O14" s="53"/>
    </row>
    <row r="15" spans="1:21" ht="21" customHeight="1" thickBot="1">
      <c r="B15" s="183"/>
      <c r="C15" s="46"/>
      <c r="D15" s="47"/>
      <c r="E15" s="387"/>
      <c r="F15" s="97"/>
      <c r="G15" s="97"/>
      <c r="H15" s="97"/>
      <c r="L15" s="1015" t="s">
        <v>41</v>
      </c>
      <c r="M15" s="1016"/>
      <c r="U15" s="765" t="s">
        <v>321</v>
      </c>
    </row>
    <row r="16" spans="1:21" ht="21" customHeight="1">
      <c r="A16" s="63"/>
      <c r="B16" s="183"/>
      <c r="C16" s="46"/>
      <c r="D16" s="47"/>
      <c r="E16" s="387"/>
      <c r="F16" s="97"/>
      <c r="G16" s="97"/>
      <c r="H16" s="97"/>
      <c r="L16" s="1017"/>
      <c r="M16" s="1018"/>
    </row>
    <row r="17" spans="2:22" ht="21" customHeight="1">
      <c r="B17" s="183"/>
      <c r="C17" s="46"/>
      <c r="D17" s="45"/>
      <c r="E17" s="387"/>
      <c r="F17" s="97"/>
      <c r="G17" s="97"/>
      <c r="H17" s="97"/>
      <c r="J17" s="1030" t="s">
        <v>350</v>
      </c>
      <c r="K17" s="1030"/>
      <c r="L17" s="1017"/>
      <c r="M17" s="1018"/>
      <c r="N17" s="1030" t="s">
        <v>396</v>
      </c>
      <c r="O17" s="1030"/>
      <c r="P17" t="s">
        <v>397</v>
      </c>
    </row>
    <row r="18" spans="2:22" ht="21" customHeight="1" thickBot="1">
      <c r="B18" s="183"/>
      <c r="C18" s="46"/>
      <c r="D18" s="45"/>
      <c r="E18" s="387"/>
      <c r="F18" s="97"/>
      <c r="G18" s="655" t="s">
        <v>364</v>
      </c>
      <c r="H18" s="655"/>
      <c r="L18" s="54"/>
      <c r="M18" s="55"/>
      <c r="N18" s="1030" t="s">
        <v>351</v>
      </c>
      <c r="O18" s="1030"/>
    </row>
    <row r="19" spans="2:22" ht="21" customHeight="1">
      <c r="B19" s="226"/>
      <c r="C19" s="46"/>
      <c r="D19" s="198"/>
      <c r="E19" s="387"/>
      <c r="F19" s="97"/>
      <c r="G19" s="97"/>
      <c r="H19" s="97"/>
      <c r="J19" s="1019" t="s">
        <v>42</v>
      </c>
      <c r="K19" s="1020"/>
      <c r="L19" s="56"/>
      <c r="M19" s="56"/>
      <c r="N19" s="1023" t="s">
        <v>43</v>
      </c>
      <c r="O19" s="1024"/>
    </row>
    <row r="20" spans="2:22" ht="21" customHeight="1">
      <c r="B20" s="183"/>
      <c r="C20" s="46"/>
      <c r="D20" s="45"/>
      <c r="E20" s="387"/>
      <c r="F20" s="97"/>
      <c r="G20" s="97"/>
      <c r="H20" s="97"/>
      <c r="J20" s="1021"/>
      <c r="K20" s="1022"/>
      <c r="L20" s="56"/>
      <c r="M20" s="56"/>
      <c r="N20" s="1025"/>
      <c r="O20" s="1026"/>
      <c r="P20" s="111"/>
      <c r="Q20" s="111"/>
      <c r="R20" s="111"/>
      <c r="S20" s="111"/>
      <c r="T20" s="1014"/>
      <c r="U20" s="1014"/>
      <c r="V20" s="111"/>
    </row>
    <row r="21" spans="2:22" ht="21" customHeight="1">
      <c r="B21" s="183"/>
      <c r="C21" s="46"/>
      <c r="D21" s="45"/>
      <c r="E21" s="387"/>
      <c r="F21" s="97"/>
      <c r="G21" s="97"/>
      <c r="H21" s="97"/>
      <c r="J21" s="1021"/>
      <c r="K21" s="1022"/>
      <c r="L21" s="56"/>
      <c r="M21" s="56"/>
      <c r="N21" s="1025"/>
      <c r="O21" s="1026"/>
      <c r="P21" s="1014"/>
      <c r="Q21" s="1014"/>
      <c r="R21" s="1014"/>
      <c r="S21" s="1014"/>
      <c r="T21" s="1014"/>
      <c r="U21" s="1014"/>
      <c r="V21" s="111"/>
    </row>
    <row r="22" spans="2:22" ht="16.5" customHeight="1" thickBot="1">
      <c r="B22" s="183"/>
      <c r="C22" s="46"/>
      <c r="D22" s="45"/>
      <c r="E22" s="387"/>
      <c r="F22" s="97"/>
      <c r="G22" s="97"/>
      <c r="H22" s="97"/>
      <c r="J22" s="747"/>
      <c r="K22" s="748"/>
      <c r="L22" s="57"/>
      <c r="M22" s="57"/>
      <c r="N22" s="749"/>
      <c r="O22" s="750"/>
      <c r="P22" s="230"/>
      <c r="Q22" s="230"/>
      <c r="R22" s="230"/>
      <c r="S22" s="230"/>
      <c r="T22" s="1027"/>
      <c r="U22" s="1027"/>
      <c r="V22" s="111"/>
    </row>
    <row r="23" spans="2:22" ht="21" customHeight="1">
      <c r="B23" s="183"/>
      <c r="C23" s="46"/>
      <c r="D23" s="45"/>
      <c r="E23" s="387"/>
      <c r="P23" s="1031"/>
      <c r="Q23" s="1031"/>
    </row>
    <row r="24" spans="2:22" ht="21">
      <c r="B24" s="183"/>
      <c r="C24" s="46"/>
      <c r="D24" s="45"/>
      <c r="E24" s="387"/>
      <c r="P24" s="1031"/>
      <c r="Q24" s="1031"/>
    </row>
  </sheetData>
  <sortState ref="B4:E11">
    <sortCondition descending="1" ref="D4:D11"/>
  </sortState>
  <mergeCells count="17">
    <mergeCell ref="P23:Q24"/>
    <mergeCell ref="J3:O3"/>
    <mergeCell ref="J4:O4"/>
    <mergeCell ref="T22:U22"/>
    <mergeCell ref="A2:E2"/>
    <mergeCell ref="P21:Q21"/>
    <mergeCell ref="R21:S21"/>
    <mergeCell ref="T20:U21"/>
    <mergeCell ref="L15:M17"/>
    <mergeCell ref="J19:K21"/>
    <mergeCell ref="N19:O21"/>
    <mergeCell ref="I2:L2"/>
    <mergeCell ref="N2:O2"/>
    <mergeCell ref="L14:M14"/>
    <mergeCell ref="J17:K17"/>
    <mergeCell ref="N18:O18"/>
    <mergeCell ref="N17:O17"/>
  </mergeCells>
  <hyperlinks>
    <hyperlink ref="U5" location="'2000'!A1" display="'2000'!A1"/>
    <hyperlink ref="U7" location="'2002'!A1" display="'2002'!A1"/>
    <hyperlink ref="U9" location="'2003'!A1" display="'2003'!A1"/>
    <hyperlink ref="U11" location="'2005'!A1" display="'2005'!A1"/>
    <hyperlink ref="U13" location="'2006'!A1" display="'2006'!A1"/>
    <hyperlink ref="U15" location="'2007'!A1" display="'2007'!A1"/>
    <hyperlink ref="U4" r:id="rId1"/>
    <hyperlink ref="U3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>
  <dimension ref="A1:V19"/>
  <sheetViews>
    <sheetView showGridLines="0" workbookViewId="0">
      <selection activeCell="I6" sqref="I6"/>
    </sheetView>
  </sheetViews>
  <sheetFormatPr defaultRowHeight="15"/>
  <cols>
    <col min="1" max="1" width="4.140625" customWidth="1"/>
    <col min="2" max="2" width="5.5703125" customWidth="1"/>
    <col min="3" max="3" width="4.140625" customWidth="1"/>
    <col min="4" max="4" width="8.28515625" customWidth="1"/>
    <col min="5" max="5" width="36.85546875" customWidth="1"/>
    <col min="6" max="6" width="0.7109375" customWidth="1"/>
    <col min="7" max="7" width="7" customWidth="1"/>
    <col min="8" max="11" width="6.42578125" customWidth="1"/>
    <col min="15" max="15" width="2.28515625" customWidth="1"/>
    <col min="16" max="16" width="6.28515625" customWidth="1"/>
    <col min="17" max="17" width="1.140625" customWidth="1"/>
    <col min="18" max="18" width="6.28515625" customWidth="1"/>
    <col min="19" max="19" width="16.140625" customWidth="1"/>
  </cols>
  <sheetData>
    <row r="1" spans="1:22">
      <c r="A1" s="534"/>
    </row>
    <row r="4" spans="1:22">
      <c r="M4" s="1"/>
      <c r="N4" s="1"/>
      <c r="O4" s="1"/>
    </row>
    <row r="5" spans="1:22" ht="37.5" customHeight="1" thickBot="1">
      <c r="E5" s="1038" t="s">
        <v>83</v>
      </c>
      <c r="F5" s="1039"/>
      <c r="G5" s="1039"/>
      <c r="H5" s="1040"/>
      <c r="I5" s="1041">
        <v>41576</v>
      </c>
      <c r="J5" s="1042"/>
      <c r="K5" s="1042"/>
      <c r="L5" s="1043"/>
      <c r="M5" s="185"/>
      <c r="N5" s="1"/>
      <c r="O5" s="1"/>
      <c r="P5" s="1"/>
      <c r="R5" s="1"/>
      <c r="T5" s="534" t="s">
        <v>316</v>
      </c>
    </row>
    <row r="6" spans="1:22" ht="35.25" customHeight="1">
      <c r="D6" s="186"/>
      <c r="E6" s="187"/>
      <c r="F6" s="187"/>
      <c r="G6" s="187"/>
      <c r="H6" s="187"/>
      <c r="I6" s="187"/>
      <c r="J6" s="187"/>
      <c r="K6" s="187"/>
      <c r="L6" s="187"/>
      <c r="M6" s="187"/>
      <c r="N6" s="188"/>
      <c r="O6" s="1"/>
      <c r="P6" s="1"/>
      <c r="R6" s="1"/>
      <c r="T6" s="534" t="s">
        <v>317</v>
      </c>
    </row>
    <row r="7" spans="1:22" ht="15.75" thickBot="1">
      <c r="D7" s="189"/>
      <c r="E7" s="200" t="s">
        <v>89</v>
      </c>
      <c r="F7" s="199"/>
      <c r="G7" s="229" t="s">
        <v>84</v>
      </c>
      <c r="H7" s="200" t="s">
        <v>85</v>
      </c>
      <c r="I7" s="201" t="s">
        <v>86</v>
      </c>
      <c r="J7" s="200" t="s">
        <v>87</v>
      </c>
      <c r="K7" s="200" t="s">
        <v>88</v>
      </c>
      <c r="L7" s="200" t="s">
        <v>5</v>
      </c>
      <c r="M7" s="200" t="s">
        <v>6</v>
      </c>
      <c r="N7" s="192"/>
      <c r="O7" s="1"/>
      <c r="P7" s="634" t="s">
        <v>352</v>
      </c>
      <c r="Q7" s="635"/>
      <c r="R7" s="634" t="s">
        <v>353</v>
      </c>
      <c r="T7" s="534" t="s">
        <v>318</v>
      </c>
    </row>
    <row r="8" spans="1:22" ht="36.75" customHeight="1" thickBot="1">
      <c r="D8" s="190"/>
      <c r="E8" s="595" t="s">
        <v>144</v>
      </c>
      <c r="F8" s="182"/>
      <c r="G8" s="567">
        <v>6</v>
      </c>
      <c r="H8" s="568">
        <v>1</v>
      </c>
      <c r="I8" s="569">
        <v>0</v>
      </c>
      <c r="J8" s="570">
        <v>5</v>
      </c>
      <c r="K8" s="571">
        <v>3</v>
      </c>
      <c r="L8" s="572">
        <v>7</v>
      </c>
      <c r="M8" s="573">
        <v>32</v>
      </c>
      <c r="N8" s="192"/>
      <c r="O8" s="1"/>
      <c r="P8" s="632">
        <f>L8-M8</f>
        <v>-25</v>
      </c>
      <c r="R8" s="633">
        <f>K8/G8</f>
        <v>0.5</v>
      </c>
      <c r="T8" s="534" t="s">
        <v>319</v>
      </c>
    </row>
    <row r="9" spans="1:22" ht="36.75" customHeight="1">
      <c r="D9" s="190"/>
      <c r="E9" s="180" t="s">
        <v>99</v>
      </c>
      <c r="F9" s="182"/>
      <c r="G9" s="574">
        <v>3</v>
      </c>
      <c r="H9" s="575">
        <v>2</v>
      </c>
      <c r="I9" s="576">
        <v>0</v>
      </c>
      <c r="J9" s="577">
        <v>1</v>
      </c>
      <c r="K9" s="578">
        <v>6</v>
      </c>
      <c r="L9" s="579">
        <v>6</v>
      </c>
      <c r="M9" s="580">
        <v>3</v>
      </c>
      <c r="N9" s="192"/>
      <c r="O9" s="1"/>
      <c r="P9" s="632">
        <f t="shared" ref="P9:P14" si="0">L9-M9</f>
        <v>3</v>
      </c>
      <c r="R9" s="633">
        <f t="shared" ref="R9:R14" si="1">K9/G9</f>
        <v>2</v>
      </c>
      <c r="T9" s="534" t="s">
        <v>320</v>
      </c>
    </row>
    <row r="10" spans="1:22" ht="36.75" customHeight="1">
      <c r="D10" s="190"/>
      <c r="E10" s="399" t="s">
        <v>68</v>
      </c>
      <c r="F10" s="182"/>
      <c r="G10" s="574">
        <v>2</v>
      </c>
      <c r="H10" s="575">
        <v>2</v>
      </c>
      <c r="I10" s="576">
        <v>0</v>
      </c>
      <c r="J10" s="577">
        <v>0</v>
      </c>
      <c r="K10" s="578">
        <v>6</v>
      </c>
      <c r="L10" s="579">
        <v>9</v>
      </c>
      <c r="M10" s="580">
        <v>4</v>
      </c>
      <c r="N10" s="192"/>
      <c r="O10" s="1"/>
      <c r="P10" s="632">
        <f t="shared" si="0"/>
        <v>5</v>
      </c>
      <c r="R10" s="633">
        <f t="shared" si="1"/>
        <v>3</v>
      </c>
      <c r="T10" s="534" t="s">
        <v>321</v>
      </c>
    </row>
    <row r="11" spans="1:22" ht="36.75" customHeight="1">
      <c r="D11" s="190"/>
      <c r="E11" s="181" t="s">
        <v>142</v>
      </c>
      <c r="F11" s="182"/>
      <c r="G11" s="574">
        <v>1</v>
      </c>
      <c r="H11" s="575">
        <v>0</v>
      </c>
      <c r="I11" s="576">
        <v>0</v>
      </c>
      <c r="J11" s="577">
        <v>1</v>
      </c>
      <c r="K11" s="578">
        <v>0</v>
      </c>
      <c r="L11" s="579">
        <v>1</v>
      </c>
      <c r="M11" s="580">
        <v>16</v>
      </c>
      <c r="N11" s="192"/>
      <c r="O11" s="1"/>
      <c r="P11" s="632">
        <f t="shared" si="0"/>
        <v>-15</v>
      </c>
      <c r="R11" s="633">
        <f t="shared" si="1"/>
        <v>0</v>
      </c>
    </row>
    <row r="12" spans="1:22" ht="36.75" customHeight="1" thickBot="1">
      <c r="D12" s="190"/>
      <c r="E12" s="400" t="s">
        <v>127</v>
      </c>
      <c r="F12" s="182"/>
      <c r="G12" s="574">
        <v>3</v>
      </c>
      <c r="H12" s="575">
        <v>2</v>
      </c>
      <c r="I12" s="576">
        <v>0</v>
      </c>
      <c r="J12" s="577">
        <v>1</v>
      </c>
      <c r="K12" s="578">
        <v>6</v>
      </c>
      <c r="L12" s="579">
        <v>18</v>
      </c>
      <c r="M12" s="580">
        <v>9</v>
      </c>
      <c r="N12" s="192"/>
      <c r="O12" s="1"/>
      <c r="P12" s="632">
        <f t="shared" si="0"/>
        <v>9</v>
      </c>
      <c r="R12" s="633">
        <f t="shared" si="1"/>
        <v>2</v>
      </c>
      <c r="T12" s="535" t="s">
        <v>328</v>
      </c>
    </row>
    <row r="13" spans="1:22" ht="36.75" customHeight="1" thickBot="1">
      <c r="D13" s="190"/>
      <c r="E13" s="289" t="s">
        <v>147</v>
      </c>
      <c r="F13" s="182">
        <v>1</v>
      </c>
      <c r="G13" s="581">
        <v>6</v>
      </c>
      <c r="H13" s="582">
        <v>6</v>
      </c>
      <c r="I13" s="583">
        <v>0</v>
      </c>
      <c r="J13" s="584">
        <v>0</v>
      </c>
      <c r="K13" s="585">
        <v>18</v>
      </c>
      <c r="L13" s="586">
        <v>30</v>
      </c>
      <c r="M13" s="587">
        <v>8</v>
      </c>
      <c r="N13" s="192"/>
      <c r="O13" s="1"/>
      <c r="P13" s="632">
        <f t="shared" si="0"/>
        <v>22</v>
      </c>
      <c r="R13" s="633">
        <f t="shared" si="1"/>
        <v>3</v>
      </c>
      <c r="V13" s="539" t="s">
        <v>327</v>
      </c>
    </row>
    <row r="14" spans="1:22" ht="52.5" customHeight="1" thickBot="1">
      <c r="D14" s="189"/>
      <c r="E14" s="194"/>
      <c r="F14" s="1"/>
      <c r="G14" s="588">
        <f t="shared" ref="G14:M14" si="2">SUM(G8:G13)</f>
        <v>21</v>
      </c>
      <c r="H14" s="589">
        <f t="shared" si="2"/>
        <v>13</v>
      </c>
      <c r="I14" s="590">
        <f t="shared" si="2"/>
        <v>0</v>
      </c>
      <c r="J14" s="591">
        <f t="shared" si="2"/>
        <v>8</v>
      </c>
      <c r="K14" s="592">
        <f t="shared" si="2"/>
        <v>39</v>
      </c>
      <c r="L14" s="593">
        <f t="shared" si="2"/>
        <v>71</v>
      </c>
      <c r="M14" s="594">
        <f t="shared" si="2"/>
        <v>72</v>
      </c>
      <c r="N14" s="192"/>
      <c r="O14" s="1"/>
      <c r="P14" s="632">
        <f t="shared" si="0"/>
        <v>-1</v>
      </c>
      <c r="R14" s="633">
        <f t="shared" si="1"/>
        <v>1.8571428571428572</v>
      </c>
    </row>
    <row r="15" spans="1:22" ht="25.5" customHeight="1" thickTop="1">
      <c r="D15" s="189"/>
      <c r="E15" s="194"/>
      <c r="F15" s="194"/>
      <c r="G15" s="194"/>
      <c r="H15" s="194"/>
      <c r="I15" s="194"/>
      <c r="J15" s="194"/>
      <c r="K15" s="194"/>
      <c r="L15" s="194"/>
      <c r="M15" s="194"/>
      <c r="N15" s="192"/>
      <c r="O15" s="1"/>
      <c r="P15" s="1"/>
      <c r="R15" s="1"/>
    </row>
    <row r="16" spans="1:22" ht="12" customHeight="1" thickBot="1">
      <c r="D16" s="191"/>
      <c r="E16" s="195"/>
      <c r="F16" s="195"/>
      <c r="G16" s="195"/>
      <c r="H16" s="195"/>
      <c r="I16" s="195"/>
      <c r="J16" s="195"/>
      <c r="K16" s="195"/>
      <c r="L16" s="195"/>
      <c r="M16" s="195"/>
      <c r="N16" s="193"/>
      <c r="O16" s="1"/>
      <c r="P16" s="1"/>
      <c r="R16" s="1"/>
    </row>
    <row r="17" spans="4:18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R17" s="1"/>
    </row>
    <row r="18" spans="4:18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4:18" ht="28.5" customHeight="1"/>
  </sheetData>
  <mergeCells count="2">
    <mergeCell ref="E5:H5"/>
    <mergeCell ref="I5:L5"/>
  </mergeCells>
  <hyperlinks>
    <hyperlink ref="T5" location="'2000'!A1" display="'2000'!A1"/>
    <hyperlink ref="T6" location="'2002'!A1" display="'2002'!A1"/>
    <hyperlink ref="T7" location="'2003'!A1" display="'2003'!A1"/>
    <hyperlink ref="T8" location="'2005'!A1" display="'2005'!A1"/>
    <hyperlink ref="T9" location="'2006'!A1" display="'2006'!A1"/>
    <hyperlink ref="T10" location="'2007'!A1" display="'2007'!A1"/>
    <hyperlink ref="V13" r:id="rId1"/>
    <hyperlink ref="T12" r:id="rId2"/>
  </hyperlinks>
  <pageMargins left="0.70866141732283472" right="0.70866141732283472" top="0.56000000000000005" bottom="0.42" header="0.31496062992125984" footer="0.31496062992125984"/>
  <pageSetup paperSize="9" orientation="landscape" horizontalDpi="0" verticalDpi="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A51"/>
  <sheetViews>
    <sheetView showGridLines="0" workbookViewId="0">
      <selection activeCell="S11" sqref="S11"/>
    </sheetView>
  </sheetViews>
  <sheetFormatPr defaultRowHeight="15"/>
  <cols>
    <col min="1" max="1" width="3.5703125" customWidth="1"/>
    <col min="2" max="2" width="25.42578125" customWidth="1"/>
    <col min="3" max="3" width="27.42578125" customWidth="1"/>
    <col min="4" max="7" width="2.85546875" customWidth="1"/>
    <col min="8" max="8" width="14.5703125" customWidth="1"/>
    <col min="10" max="10" width="29.42578125" customWidth="1"/>
    <col min="11" max="14" width="4" customWidth="1"/>
    <col min="15" max="16" width="4.85546875" customWidth="1"/>
    <col min="17" max="17" width="6.42578125" customWidth="1"/>
  </cols>
  <sheetData>
    <row r="1" spans="1:27" ht="21">
      <c r="A1" s="497"/>
      <c r="B1" s="498" t="s">
        <v>304</v>
      </c>
      <c r="C1" s="497"/>
      <c r="D1" s="497"/>
      <c r="E1" s="497"/>
      <c r="F1" s="497"/>
      <c r="G1" s="497"/>
      <c r="H1" s="497"/>
      <c r="I1" s="497"/>
      <c r="J1" s="529" t="s">
        <v>228</v>
      </c>
      <c r="K1" s="497"/>
      <c r="L1" s="497"/>
      <c r="M1" s="497"/>
      <c r="N1" s="497"/>
      <c r="O1" s="499" t="s">
        <v>342</v>
      </c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</row>
    <row r="2" spans="1:27" ht="15.75" thickBot="1">
      <c r="A2" s="497"/>
      <c r="B2" s="1044" t="s">
        <v>174</v>
      </c>
      <c r="C2" s="1044"/>
      <c r="D2" s="1045" t="s">
        <v>270</v>
      </c>
      <c r="E2" s="1045"/>
      <c r="F2" s="1045" t="s">
        <v>271</v>
      </c>
      <c r="G2" s="1045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</row>
    <row r="3" spans="1:27" ht="15.75" thickBot="1">
      <c r="A3" s="497"/>
      <c r="B3" s="503" t="s">
        <v>211</v>
      </c>
      <c r="C3" s="503" t="s">
        <v>283</v>
      </c>
      <c r="D3" s="504">
        <v>1</v>
      </c>
      <c r="E3" s="504">
        <v>4</v>
      </c>
      <c r="F3" s="504"/>
      <c r="G3" s="504"/>
      <c r="H3" s="497"/>
      <c r="I3" s="497"/>
      <c r="J3" s="506" t="s">
        <v>227</v>
      </c>
      <c r="K3" s="507" t="s">
        <v>214</v>
      </c>
      <c r="L3" s="508" t="s">
        <v>204</v>
      </c>
      <c r="M3" s="508" t="s">
        <v>205</v>
      </c>
      <c r="N3" s="508" t="s">
        <v>206</v>
      </c>
      <c r="O3" s="509" t="s">
        <v>5</v>
      </c>
      <c r="P3" s="509" t="s">
        <v>6</v>
      </c>
      <c r="Q3" s="510" t="s">
        <v>88</v>
      </c>
      <c r="R3" s="497"/>
      <c r="S3" s="497"/>
      <c r="T3" s="497"/>
      <c r="U3" s="497"/>
      <c r="V3" s="497"/>
      <c r="W3" s="497"/>
      <c r="X3" s="497"/>
      <c r="Y3" s="497"/>
      <c r="Z3" s="497"/>
      <c r="AA3" s="497"/>
    </row>
    <row r="4" spans="1:27">
      <c r="A4" s="497"/>
      <c r="B4" s="503" t="s">
        <v>284</v>
      </c>
      <c r="C4" s="503" t="s">
        <v>215</v>
      </c>
      <c r="D4" s="504">
        <v>1</v>
      </c>
      <c r="E4" s="504">
        <v>4</v>
      </c>
      <c r="F4" s="504"/>
      <c r="G4" s="504"/>
      <c r="H4" s="497"/>
      <c r="I4" s="500">
        <v>1</v>
      </c>
      <c r="J4" s="520" t="s">
        <v>171</v>
      </c>
      <c r="K4" s="511">
        <v>5</v>
      </c>
      <c r="L4" s="512">
        <v>5</v>
      </c>
      <c r="M4" s="512" t="s">
        <v>216</v>
      </c>
      <c r="N4" s="512" t="s">
        <v>216</v>
      </c>
      <c r="O4" s="512">
        <v>43</v>
      </c>
      <c r="P4" s="513">
        <v>2</v>
      </c>
      <c r="Q4" s="523">
        <v>15</v>
      </c>
      <c r="R4" s="497"/>
      <c r="S4" s="497"/>
      <c r="T4" s="497" t="s">
        <v>328</v>
      </c>
      <c r="U4" s="497"/>
      <c r="V4" s="497"/>
      <c r="W4" s="497"/>
      <c r="X4" s="497"/>
      <c r="Y4" s="497"/>
      <c r="Z4" s="497"/>
      <c r="AA4" s="497"/>
    </row>
    <row r="5" spans="1:27">
      <c r="A5" s="497"/>
      <c r="B5" s="503" t="s">
        <v>279</v>
      </c>
      <c r="C5" s="503" t="s">
        <v>218</v>
      </c>
      <c r="D5" s="504">
        <v>6</v>
      </c>
      <c r="E5" s="504">
        <v>1</v>
      </c>
      <c r="F5" s="504"/>
      <c r="G5" s="504"/>
      <c r="H5" s="497"/>
      <c r="I5" s="500">
        <v>2</v>
      </c>
      <c r="J5" s="521" t="s">
        <v>172</v>
      </c>
      <c r="K5" s="514">
        <v>5</v>
      </c>
      <c r="L5" s="515">
        <v>4</v>
      </c>
      <c r="M5" s="515" t="s">
        <v>210</v>
      </c>
      <c r="N5" s="515" t="s">
        <v>216</v>
      </c>
      <c r="O5" s="515">
        <v>11</v>
      </c>
      <c r="P5" s="516">
        <v>5</v>
      </c>
      <c r="Q5" s="524">
        <v>13</v>
      </c>
      <c r="R5" s="497"/>
      <c r="S5" s="497"/>
      <c r="T5" s="497"/>
      <c r="U5" s="497"/>
      <c r="V5" s="497"/>
      <c r="W5" s="497"/>
      <c r="X5" s="497"/>
      <c r="Y5" s="497"/>
      <c r="Z5" s="497"/>
      <c r="AA5" s="497"/>
    </row>
    <row r="6" spans="1:27">
      <c r="A6" s="497"/>
      <c r="B6" s="503" t="s">
        <v>219</v>
      </c>
      <c r="C6" s="503" t="s">
        <v>285</v>
      </c>
      <c r="D6" s="504">
        <v>1</v>
      </c>
      <c r="E6" s="504">
        <v>3</v>
      </c>
      <c r="F6" s="504"/>
      <c r="G6" s="504"/>
      <c r="H6" s="497"/>
      <c r="I6" s="500">
        <v>3</v>
      </c>
      <c r="J6" s="521" t="s">
        <v>217</v>
      </c>
      <c r="K6" s="514">
        <v>5</v>
      </c>
      <c r="L6" s="515">
        <v>3</v>
      </c>
      <c r="M6" s="515">
        <v>1</v>
      </c>
      <c r="N6" s="515" t="s">
        <v>210</v>
      </c>
      <c r="O6" s="515">
        <v>14</v>
      </c>
      <c r="P6" s="516">
        <v>7</v>
      </c>
      <c r="Q6" s="524">
        <v>10</v>
      </c>
      <c r="R6" s="497"/>
      <c r="S6" s="497"/>
      <c r="T6" s="497"/>
      <c r="U6" s="497"/>
      <c r="V6" s="497"/>
      <c r="W6" s="497"/>
      <c r="X6" s="497"/>
      <c r="Y6" s="497"/>
      <c r="Z6" s="497"/>
      <c r="AA6" s="497"/>
    </row>
    <row r="7" spans="1:27">
      <c r="A7" s="497"/>
      <c r="B7" s="503" t="s">
        <v>221</v>
      </c>
      <c r="C7" s="503" t="s">
        <v>222</v>
      </c>
      <c r="D7" s="504">
        <v>2</v>
      </c>
      <c r="E7" s="504">
        <v>3</v>
      </c>
      <c r="F7" s="504"/>
      <c r="G7" s="504"/>
      <c r="H7" s="497"/>
      <c r="I7" s="500">
        <v>4</v>
      </c>
      <c r="J7" s="521" t="s">
        <v>211</v>
      </c>
      <c r="K7" s="514">
        <v>5</v>
      </c>
      <c r="L7" s="515">
        <v>3</v>
      </c>
      <c r="M7" s="515" t="s">
        <v>210</v>
      </c>
      <c r="N7" s="515" t="s">
        <v>210</v>
      </c>
      <c r="O7" s="515">
        <v>10</v>
      </c>
      <c r="P7" s="516">
        <v>10</v>
      </c>
      <c r="Q7" s="524">
        <v>10</v>
      </c>
      <c r="R7" s="497"/>
      <c r="S7" s="497"/>
      <c r="T7" s="497"/>
      <c r="U7" s="497"/>
      <c r="V7" s="497"/>
      <c r="W7" s="497"/>
      <c r="X7" s="497"/>
      <c r="Y7" s="497"/>
      <c r="Z7" s="497"/>
      <c r="AA7" s="497"/>
    </row>
    <row r="8" spans="1:27">
      <c r="A8" s="497"/>
      <c r="B8" s="503" t="s">
        <v>223</v>
      </c>
      <c r="C8" s="526" t="s">
        <v>267</v>
      </c>
      <c r="D8" s="505">
        <v>0</v>
      </c>
      <c r="E8" s="505">
        <v>4</v>
      </c>
      <c r="F8" s="504"/>
      <c r="G8" s="504"/>
      <c r="H8" s="497"/>
      <c r="I8" s="500">
        <v>5</v>
      </c>
      <c r="J8" s="521" t="s">
        <v>222</v>
      </c>
      <c r="K8" s="514">
        <v>5</v>
      </c>
      <c r="L8" s="515" t="s">
        <v>208</v>
      </c>
      <c r="M8" s="515" t="s">
        <v>216</v>
      </c>
      <c r="N8" s="515">
        <v>2</v>
      </c>
      <c r="O8" s="515">
        <v>13</v>
      </c>
      <c r="P8" s="516">
        <v>9</v>
      </c>
      <c r="Q8" s="524" t="s">
        <v>209</v>
      </c>
      <c r="R8" s="497"/>
      <c r="S8" s="497"/>
      <c r="T8" s="497"/>
      <c r="U8" s="497"/>
      <c r="V8" s="497"/>
      <c r="W8" s="497"/>
      <c r="X8" s="497"/>
      <c r="Y8" s="497"/>
      <c r="Z8" s="497"/>
      <c r="AA8" s="497"/>
    </row>
    <row r="9" spans="1:27">
      <c r="A9" s="497"/>
      <c r="B9" s="503" t="s">
        <v>172</v>
      </c>
      <c r="C9" s="503" t="s">
        <v>237</v>
      </c>
      <c r="D9" s="504">
        <v>2</v>
      </c>
      <c r="E9" s="504">
        <v>0</v>
      </c>
      <c r="F9" s="504"/>
      <c r="G9" s="504"/>
      <c r="H9" s="497"/>
      <c r="I9" s="500">
        <v>6</v>
      </c>
      <c r="J9" s="521" t="s">
        <v>215</v>
      </c>
      <c r="K9" s="514">
        <v>5</v>
      </c>
      <c r="L9" s="515">
        <v>2</v>
      </c>
      <c r="M9" s="515">
        <v>2</v>
      </c>
      <c r="N9" s="515">
        <v>1</v>
      </c>
      <c r="O9" s="515">
        <v>9</v>
      </c>
      <c r="P9" s="516">
        <v>3</v>
      </c>
      <c r="Q9" s="524">
        <v>8</v>
      </c>
      <c r="R9" s="497"/>
      <c r="S9" s="497"/>
      <c r="T9" s="497"/>
      <c r="U9" s="497"/>
      <c r="V9" s="497"/>
      <c r="W9" s="497"/>
      <c r="X9" s="497"/>
      <c r="Y9" s="497"/>
      <c r="Z9" s="497"/>
      <c r="AA9" s="497"/>
    </row>
    <row r="10" spans="1:27">
      <c r="A10" s="497"/>
      <c r="B10" s="503" t="s">
        <v>200</v>
      </c>
      <c r="C10" s="503" t="s">
        <v>268</v>
      </c>
      <c r="D10" s="504">
        <v>0</v>
      </c>
      <c r="E10" s="504">
        <v>3</v>
      </c>
      <c r="F10" s="504"/>
      <c r="G10" s="504"/>
      <c r="H10" s="497"/>
      <c r="I10" s="500">
        <v>7</v>
      </c>
      <c r="J10" s="521" t="s">
        <v>220</v>
      </c>
      <c r="K10" s="514">
        <v>5</v>
      </c>
      <c r="L10" s="515">
        <v>2</v>
      </c>
      <c r="M10" s="515" t="s">
        <v>210</v>
      </c>
      <c r="N10" s="515">
        <v>2</v>
      </c>
      <c r="O10" s="515">
        <v>20</v>
      </c>
      <c r="P10" s="516">
        <v>9</v>
      </c>
      <c r="Q10" s="524">
        <v>7</v>
      </c>
      <c r="R10" s="497"/>
      <c r="S10" s="497"/>
      <c r="T10" s="497"/>
      <c r="U10" s="497"/>
      <c r="V10" s="497"/>
      <c r="W10" s="497"/>
      <c r="X10" s="497"/>
      <c r="Y10" s="497"/>
      <c r="Z10" s="497"/>
      <c r="AA10" s="497"/>
    </row>
    <row r="11" spans="1:27">
      <c r="A11" s="497"/>
      <c r="B11" s="497"/>
      <c r="C11" s="497"/>
      <c r="D11" s="497"/>
      <c r="E11" s="497"/>
      <c r="F11" s="497"/>
      <c r="G11" s="497"/>
      <c r="H11" s="497"/>
      <c r="I11" s="500">
        <v>8</v>
      </c>
      <c r="J11" s="521" t="s">
        <v>221</v>
      </c>
      <c r="K11" s="514">
        <v>5</v>
      </c>
      <c r="L11" s="515">
        <v>3</v>
      </c>
      <c r="M11" s="515" t="s">
        <v>210</v>
      </c>
      <c r="N11" s="515" t="s">
        <v>210</v>
      </c>
      <c r="O11" s="515">
        <v>19</v>
      </c>
      <c r="P11" s="516">
        <v>6</v>
      </c>
      <c r="Q11" s="524">
        <v>10</v>
      </c>
      <c r="R11" s="497"/>
      <c r="S11" s="497"/>
      <c r="T11" s="497"/>
      <c r="U11" s="497"/>
      <c r="V11" s="497"/>
      <c r="W11" s="497"/>
      <c r="X11" s="497"/>
      <c r="Y11" s="497"/>
      <c r="Z11" s="497"/>
      <c r="AA11" s="497"/>
    </row>
    <row r="12" spans="1:27">
      <c r="A12" s="497"/>
      <c r="B12" s="1044" t="s">
        <v>282</v>
      </c>
      <c r="C12" s="1044"/>
      <c r="D12" s="1045" t="s">
        <v>270</v>
      </c>
      <c r="E12" s="1045"/>
      <c r="F12" s="1045" t="s">
        <v>271</v>
      </c>
      <c r="G12" s="1045"/>
      <c r="H12" s="497"/>
      <c r="I12" s="500">
        <v>9</v>
      </c>
      <c r="J12" s="521" t="s">
        <v>219</v>
      </c>
      <c r="K12" s="514">
        <v>5</v>
      </c>
      <c r="L12" s="515">
        <v>2</v>
      </c>
      <c r="M12" s="515" t="s">
        <v>210</v>
      </c>
      <c r="N12" s="515" t="s">
        <v>207</v>
      </c>
      <c r="O12" s="515">
        <v>11</v>
      </c>
      <c r="P12" s="516">
        <v>14</v>
      </c>
      <c r="Q12" s="524">
        <v>7</v>
      </c>
      <c r="R12" s="497"/>
      <c r="S12" s="497"/>
      <c r="T12" s="497"/>
      <c r="U12" s="497"/>
      <c r="V12" s="497"/>
      <c r="W12" s="497"/>
      <c r="X12" s="497"/>
      <c r="Y12" s="497"/>
      <c r="Z12" s="497"/>
      <c r="AA12" s="497"/>
    </row>
    <row r="13" spans="1:27">
      <c r="A13" s="497"/>
      <c r="B13" s="503" t="s">
        <v>272</v>
      </c>
      <c r="C13" s="503" t="s">
        <v>273</v>
      </c>
      <c r="D13" s="504">
        <v>10</v>
      </c>
      <c r="E13" s="504">
        <v>0</v>
      </c>
      <c r="F13" s="504"/>
      <c r="G13" s="504"/>
      <c r="H13" s="497"/>
      <c r="I13" s="500">
        <v>10</v>
      </c>
      <c r="J13" s="521" t="s">
        <v>213</v>
      </c>
      <c r="K13" s="514">
        <v>5</v>
      </c>
      <c r="L13" s="515">
        <v>2</v>
      </c>
      <c r="M13" s="515" t="s">
        <v>216</v>
      </c>
      <c r="N13" s="515">
        <v>3</v>
      </c>
      <c r="O13" s="515">
        <v>15</v>
      </c>
      <c r="P13" s="516">
        <v>10</v>
      </c>
      <c r="Q13" s="524">
        <v>6</v>
      </c>
      <c r="R13" s="497"/>
      <c r="S13" s="497"/>
      <c r="T13" s="497"/>
      <c r="U13" s="497"/>
      <c r="V13" s="497"/>
      <c r="W13" s="497"/>
      <c r="X13" s="497"/>
      <c r="Y13" s="497"/>
      <c r="Z13" s="497"/>
      <c r="AA13" s="497"/>
    </row>
    <row r="14" spans="1:27">
      <c r="A14" s="497"/>
      <c r="B14" s="503" t="s">
        <v>274</v>
      </c>
      <c r="C14" s="503" t="s">
        <v>219</v>
      </c>
      <c r="D14" s="504">
        <v>3</v>
      </c>
      <c r="E14" s="504">
        <v>0</v>
      </c>
      <c r="F14" s="504"/>
      <c r="G14" s="504"/>
      <c r="H14" s="497"/>
      <c r="I14" s="500">
        <v>11</v>
      </c>
      <c r="J14" s="521" t="s">
        <v>226</v>
      </c>
      <c r="K14" s="514">
        <v>4</v>
      </c>
      <c r="L14" s="515" t="s">
        <v>210</v>
      </c>
      <c r="M14" s="515" t="s">
        <v>210</v>
      </c>
      <c r="N14" s="515">
        <v>2</v>
      </c>
      <c r="O14" s="515">
        <v>9</v>
      </c>
      <c r="P14" s="516">
        <v>7</v>
      </c>
      <c r="Q14" s="524" t="s">
        <v>212</v>
      </c>
      <c r="R14" s="501"/>
      <c r="S14" s="501"/>
      <c r="T14" s="497"/>
      <c r="U14" s="497"/>
      <c r="V14" s="497"/>
      <c r="W14" s="497"/>
      <c r="X14" s="497"/>
      <c r="Y14" s="497"/>
      <c r="Z14" s="497"/>
      <c r="AA14" s="497"/>
    </row>
    <row r="15" spans="1:27">
      <c r="A15" s="497"/>
      <c r="B15" s="503" t="s">
        <v>275</v>
      </c>
      <c r="C15" s="503" t="s">
        <v>200</v>
      </c>
      <c r="D15" s="504">
        <v>7</v>
      </c>
      <c r="E15" s="504">
        <v>0</v>
      </c>
      <c r="F15" s="504"/>
      <c r="G15" s="504"/>
      <c r="H15" s="497"/>
      <c r="I15" s="500">
        <v>12</v>
      </c>
      <c r="J15" s="521" t="s">
        <v>218</v>
      </c>
      <c r="K15" s="514">
        <v>5</v>
      </c>
      <c r="L15" s="515">
        <v>1</v>
      </c>
      <c r="M15" s="515" t="s">
        <v>210</v>
      </c>
      <c r="N15" s="515">
        <v>3</v>
      </c>
      <c r="O15" s="515">
        <v>13</v>
      </c>
      <c r="P15" s="516">
        <v>20</v>
      </c>
      <c r="Q15" s="524">
        <v>4</v>
      </c>
      <c r="R15" s="501"/>
      <c r="S15" s="501"/>
      <c r="T15" s="497"/>
      <c r="U15" s="497"/>
      <c r="V15" s="497"/>
      <c r="W15" s="497"/>
      <c r="X15" s="497"/>
      <c r="Y15" s="497"/>
      <c r="Z15" s="497"/>
      <c r="AA15" s="497"/>
    </row>
    <row r="16" spans="1:27">
      <c r="A16" s="497"/>
      <c r="B16" s="526" t="s">
        <v>276</v>
      </c>
      <c r="C16" s="503" t="s">
        <v>265</v>
      </c>
      <c r="D16" s="505">
        <v>0</v>
      </c>
      <c r="E16" s="505">
        <v>7</v>
      </c>
      <c r="F16" s="504"/>
      <c r="G16" s="504"/>
      <c r="H16" s="497"/>
      <c r="I16" s="500">
        <v>13</v>
      </c>
      <c r="J16" s="521" t="s">
        <v>225</v>
      </c>
      <c r="K16" s="514">
        <v>5</v>
      </c>
      <c r="L16" s="515">
        <v>1</v>
      </c>
      <c r="M16" s="515" t="s">
        <v>210</v>
      </c>
      <c r="N16" s="515">
        <v>3</v>
      </c>
      <c r="O16" s="515">
        <v>4</v>
      </c>
      <c r="P16" s="516">
        <v>15</v>
      </c>
      <c r="Q16" s="524">
        <v>4</v>
      </c>
      <c r="R16" s="501"/>
      <c r="S16" s="501"/>
      <c r="T16" s="497"/>
      <c r="U16" s="497"/>
      <c r="V16" s="497"/>
      <c r="W16" s="497"/>
      <c r="X16" s="497"/>
      <c r="Y16" s="497"/>
      <c r="Z16" s="497"/>
      <c r="AA16" s="497"/>
    </row>
    <row r="17" spans="1:27">
      <c r="A17" s="497"/>
      <c r="B17" s="503" t="s">
        <v>277</v>
      </c>
      <c r="C17" s="503" t="s">
        <v>211</v>
      </c>
      <c r="D17" s="504">
        <v>1</v>
      </c>
      <c r="E17" s="504">
        <v>2</v>
      </c>
      <c r="F17" s="504"/>
      <c r="G17" s="504"/>
      <c r="H17" s="497"/>
      <c r="I17" s="500">
        <v>14</v>
      </c>
      <c r="J17" s="528" t="s">
        <v>224</v>
      </c>
      <c r="K17" s="514">
        <v>6</v>
      </c>
      <c r="L17" s="515" t="s">
        <v>210</v>
      </c>
      <c r="M17" s="515" t="s">
        <v>216</v>
      </c>
      <c r="N17" s="515">
        <v>5</v>
      </c>
      <c r="O17" s="515">
        <v>7</v>
      </c>
      <c r="P17" s="516">
        <v>32</v>
      </c>
      <c r="Q17" s="524" t="s">
        <v>208</v>
      </c>
      <c r="R17" s="501"/>
      <c r="S17" s="501"/>
      <c r="T17" s="497"/>
      <c r="U17" s="497"/>
      <c r="V17" s="497"/>
      <c r="W17" s="497"/>
      <c r="X17" s="497"/>
      <c r="Y17" s="497"/>
      <c r="Z17" s="497"/>
      <c r="AA17" s="497"/>
    </row>
    <row r="18" spans="1:27">
      <c r="A18" s="497"/>
      <c r="B18" s="503" t="s">
        <v>278</v>
      </c>
      <c r="C18" s="503" t="s">
        <v>279</v>
      </c>
      <c r="D18" s="504">
        <v>1</v>
      </c>
      <c r="E18" s="504">
        <v>3</v>
      </c>
      <c r="F18" s="504"/>
      <c r="G18" s="504"/>
      <c r="H18" s="497"/>
      <c r="I18" s="500">
        <v>15</v>
      </c>
      <c r="J18" s="521" t="s">
        <v>200</v>
      </c>
      <c r="K18" s="514">
        <v>5</v>
      </c>
      <c r="L18" s="515">
        <v>1</v>
      </c>
      <c r="M18" s="515" t="s">
        <v>216</v>
      </c>
      <c r="N18" s="515">
        <v>4</v>
      </c>
      <c r="O18" s="515">
        <v>6</v>
      </c>
      <c r="P18" s="516">
        <v>21</v>
      </c>
      <c r="Q18" s="524">
        <v>3</v>
      </c>
      <c r="R18" s="501"/>
      <c r="S18" s="501"/>
      <c r="T18" s="497"/>
      <c r="U18" s="497"/>
      <c r="V18" s="497"/>
      <c r="W18" s="497"/>
      <c r="X18" s="497"/>
      <c r="Y18" s="497"/>
      <c r="Z18" s="497"/>
      <c r="AA18" s="497"/>
    </row>
    <row r="19" spans="1:27" ht="15.75" thickBot="1">
      <c r="A19" s="497"/>
      <c r="B19" s="503" t="s">
        <v>268</v>
      </c>
      <c r="C19" s="503" t="s">
        <v>221</v>
      </c>
      <c r="D19" s="504" t="s">
        <v>280</v>
      </c>
      <c r="E19" s="504"/>
      <c r="F19" s="504"/>
      <c r="G19" s="504"/>
      <c r="H19" s="497"/>
      <c r="I19" s="500">
        <v>16</v>
      </c>
      <c r="J19" s="522" t="s">
        <v>223</v>
      </c>
      <c r="K19" s="517">
        <v>5</v>
      </c>
      <c r="L19" s="518">
        <v>0</v>
      </c>
      <c r="M19" s="518" t="s">
        <v>210</v>
      </c>
      <c r="N19" s="518">
        <v>4</v>
      </c>
      <c r="O19" s="518" t="s">
        <v>216</v>
      </c>
      <c r="P19" s="519">
        <v>34</v>
      </c>
      <c r="Q19" s="525" t="s">
        <v>210</v>
      </c>
      <c r="R19" s="501"/>
      <c r="S19" s="501"/>
      <c r="T19" s="497"/>
      <c r="U19" s="497"/>
      <c r="V19" s="497"/>
      <c r="W19" s="497"/>
      <c r="X19" s="497"/>
      <c r="Y19" s="497"/>
      <c r="Z19" s="497"/>
      <c r="AA19" s="497"/>
    </row>
    <row r="20" spans="1:27">
      <c r="A20" s="497"/>
      <c r="B20" s="503" t="s">
        <v>281</v>
      </c>
      <c r="C20" s="503" t="s">
        <v>172</v>
      </c>
      <c r="D20" s="504">
        <v>1</v>
      </c>
      <c r="E20" s="504">
        <v>2</v>
      </c>
      <c r="F20" s="504"/>
      <c r="G20" s="504"/>
      <c r="H20" s="497"/>
      <c r="I20" s="497"/>
      <c r="J20" s="497"/>
      <c r="K20" s="502"/>
      <c r="L20" s="502"/>
      <c r="M20" s="502"/>
      <c r="N20" s="502"/>
      <c r="O20" s="502"/>
      <c r="P20" s="502"/>
      <c r="Q20" s="502"/>
      <c r="R20" s="501"/>
      <c r="S20" s="501"/>
      <c r="T20" s="497"/>
      <c r="U20" s="497"/>
      <c r="V20" s="497"/>
      <c r="W20" s="497"/>
      <c r="X20" s="497"/>
      <c r="Y20" s="497"/>
      <c r="Z20" s="497"/>
      <c r="AA20" s="497"/>
    </row>
    <row r="21" spans="1:27">
      <c r="A21" s="497"/>
      <c r="B21" s="497"/>
      <c r="C21" s="497"/>
      <c r="D21" s="497"/>
      <c r="E21" s="497"/>
      <c r="F21" s="497"/>
      <c r="G21" s="497"/>
      <c r="H21" s="497"/>
      <c r="I21" s="497"/>
      <c r="J21" s="497"/>
      <c r="K21" s="502"/>
      <c r="L21" s="502"/>
      <c r="M21" s="502"/>
      <c r="N21" s="502"/>
      <c r="O21" s="502"/>
      <c r="P21" s="502"/>
      <c r="Q21" s="502"/>
      <c r="R21" s="501"/>
      <c r="S21" s="501"/>
      <c r="T21" s="497"/>
      <c r="U21" s="497"/>
      <c r="V21" s="497"/>
      <c r="W21" s="497"/>
      <c r="X21" s="497"/>
      <c r="Y21" s="497"/>
      <c r="Z21" s="497"/>
      <c r="AA21" s="497"/>
    </row>
    <row r="22" spans="1:27">
      <c r="A22" s="497"/>
      <c r="B22" s="1044" t="s">
        <v>173</v>
      </c>
      <c r="C22" s="1044"/>
      <c r="D22" s="1045" t="s">
        <v>270</v>
      </c>
      <c r="E22" s="1045"/>
      <c r="F22" s="1045" t="s">
        <v>271</v>
      </c>
      <c r="G22" s="1045"/>
      <c r="H22" s="497"/>
      <c r="I22" s="497"/>
      <c r="J22" s="497"/>
      <c r="K22" s="497"/>
      <c r="L22" s="497"/>
      <c r="M22" s="497"/>
      <c r="N22" s="497"/>
      <c r="O22" s="497"/>
      <c r="P22" s="497"/>
      <c r="Q22" s="497"/>
      <c r="R22" s="497"/>
      <c r="S22" s="497"/>
      <c r="T22" s="497"/>
      <c r="U22" s="497"/>
      <c r="V22" s="497"/>
      <c r="W22" s="497"/>
      <c r="X22" s="497"/>
      <c r="Y22" s="497"/>
      <c r="Z22" s="497"/>
      <c r="AA22" s="497"/>
    </row>
    <row r="23" spans="1:27">
      <c r="A23" s="497"/>
      <c r="B23" s="503" t="s">
        <v>200</v>
      </c>
      <c r="C23" s="503" t="s">
        <v>265</v>
      </c>
      <c r="D23" s="504">
        <v>1</v>
      </c>
      <c r="E23" s="504">
        <v>4</v>
      </c>
      <c r="F23" s="504"/>
      <c r="G23" s="504"/>
      <c r="H23" s="501"/>
      <c r="I23" s="501"/>
      <c r="J23" s="497"/>
      <c r="K23" s="497"/>
      <c r="L23" s="497"/>
      <c r="M23" s="497"/>
      <c r="N23" s="497"/>
      <c r="O23" s="497"/>
      <c r="P23" s="497" t="s">
        <v>327</v>
      </c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</row>
    <row r="24" spans="1:27">
      <c r="A24" s="497"/>
      <c r="B24" s="503" t="s">
        <v>266</v>
      </c>
      <c r="C24" s="503" t="s">
        <v>222</v>
      </c>
      <c r="D24" s="504">
        <v>2</v>
      </c>
      <c r="E24" s="504">
        <v>4</v>
      </c>
      <c r="F24" s="504"/>
      <c r="G24" s="504"/>
      <c r="H24" s="501"/>
      <c r="I24" s="501"/>
      <c r="J24" s="497"/>
      <c r="K24" s="497"/>
      <c r="L24" s="497"/>
      <c r="M24" s="497"/>
      <c r="N24" s="497"/>
      <c r="O24" s="497"/>
      <c r="P24" s="497"/>
      <c r="Q24" s="497"/>
      <c r="R24" s="497"/>
      <c r="S24" s="497"/>
      <c r="T24" s="497"/>
      <c r="U24" s="497"/>
      <c r="V24" s="497"/>
      <c r="W24" s="497"/>
      <c r="X24" s="497"/>
      <c r="Y24" s="497"/>
      <c r="Z24" s="497"/>
      <c r="AA24" s="497"/>
    </row>
    <row r="25" spans="1:27">
      <c r="A25" s="497"/>
      <c r="B25" s="526" t="s">
        <v>267</v>
      </c>
      <c r="C25" s="503" t="s">
        <v>171</v>
      </c>
      <c r="D25" s="505">
        <v>0</v>
      </c>
      <c r="E25" s="505">
        <v>10</v>
      </c>
      <c r="F25" s="504"/>
      <c r="G25" s="504"/>
      <c r="H25" s="501"/>
      <c r="I25" s="501"/>
      <c r="J25" s="497"/>
      <c r="K25" s="497"/>
      <c r="L25" s="497"/>
      <c r="M25" s="497"/>
      <c r="N25" s="497"/>
      <c r="O25" s="497"/>
      <c r="P25" s="533" t="s">
        <v>312</v>
      </c>
      <c r="Q25" s="533" t="s">
        <v>313</v>
      </c>
      <c r="R25" s="497"/>
      <c r="S25" s="497"/>
      <c r="T25" s="497"/>
      <c r="U25" s="497"/>
      <c r="V25" s="497"/>
      <c r="W25" s="497"/>
      <c r="X25" s="497"/>
      <c r="Y25" s="497"/>
      <c r="Z25" s="497"/>
      <c r="AA25" s="497"/>
    </row>
    <row r="26" spans="1:27">
      <c r="A26" s="497"/>
      <c r="B26" s="503" t="s">
        <v>219</v>
      </c>
      <c r="C26" s="503" t="s">
        <v>268</v>
      </c>
      <c r="D26" s="504">
        <v>5</v>
      </c>
      <c r="E26" s="504">
        <v>5</v>
      </c>
      <c r="F26" s="504"/>
      <c r="G26" s="504"/>
      <c r="H26" s="501"/>
      <c r="I26" s="501"/>
      <c r="J26" s="497"/>
      <c r="K26" s="497"/>
      <c r="L26" s="497"/>
      <c r="M26" s="497"/>
      <c r="N26" s="497"/>
      <c r="O26" s="497"/>
      <c r="P26" s="497"/>
      <c r="Q26" s="497"/>
      <c r="R26" s="497"/>
      <c r="S26" s="497"/>
      <c r="T26" s="497"/>
      <c r="U26" s="497"/>
      <c r="V26" s="497"/>
      <c r="W26" s="497"/>
      <c r="X26" s="497"/>
      <c r="Y26" s="497"/>
      <c r="Z26" s="497"/>
      <c r="AA26" s="497"/>
    </row>
    <row r="27" spans="1:27">
      <c r="A27" s="497"/>
      <c r="B27" s="503" t="s">
        <v>221</v>
      </c>
      <c r="C27" s="503" t="s">
        <v>269</v>
      </c>
      <c r="D27" s="504">
        <v>0</v>
      </c>
      <c r="E27" s="504">
        <v>0</v>
      </c>
      <c r="F27" s="504"/>
      <c r="G27" s="504"/>
      <c r="H27" s="501"/>
      <c r="I27" s="501"/>
      <c r="J27" s="497"/>
      <c r="K27" s="497"/>
      <c r="L27" s="497"/>
      <c r="M27" s="497"/>
      <c r="N27" s="497"/>
      <c r="O27" s="497"/>
      <c r="P27" s="497"/>
      <c r="Q27" s="538" t="s">
        <v>316</v>
      </c>
      <c r="R27" s="497"/>
      <c r="S27" s="497"/>
      <c r="T27" s="497"/>
      <c r="U27" s="497"/>
      <c r="V27" s="497"/>
      <c r="W27" s="497"/>
      <c r="X27" s="497"/>
      <c r="Y27" s="497"/>
      <c r="Z27" s="497"/>
      <c r="AA27" s="497"/>
    </row>
    <row r="28" spans="1:27">
      <c r="A28" s="497"/>
      <c r="B28" s="503" t="s">
        <v>223</v>
      </c>
      <c r="C28" s="503" t="s">
        <v>237</v>
      </c>
      <c r="D28" s="504">
        <v>0</v>
      </c>
      <c r="E28" s="504">
        <v>0</v>
      </c>
      <c r="F28" s="504"/>
      <c r="G28" s="504"/>
      <c r="H28" s="497"/>
      <c r="I28" s="497"/>
      <c r="J28" s="497"/>
      <c r="K28" s="497"/>
      <c r="L28" s="497"/>
      <c r="M28" s="497"/>
      <c r="N28" s="497"/>
      <c r="O28" s="497"/>
      <c r="P28" s="497"/>
      <c r="Q28" s="497"/>
      <c r="R28" s="497"/>
      <c r="S28" s="497"/>
      <c r="T28" s="497"/>
      <c r="U28" s="497"/>
      <c r="V28" s="497"/>
      <c r="W28" s="497"/>
      <c r="X28" s="497"/>
      <c r="Y28" s="497"/>
      <c r="Z28" s="497"/>
      <c r="AA28" s="497"/>
    </row>
    <row r="29" spans="1:27">
      <c r="A29" s="497"/>
      <c r="B29" s="503" t="s">
        <v>211</v>
      </c>
      <c r="C29" s="503" t="s">
        <v>236</v>
      </c>
      <c r="D29" s="504">
        <v>2</v>
      </c>
      <c r="E29" s="504">
        <v>2</v>
      </c>
      <c r="F29" s="504"/>
      <c r="G29" s="504"/>
      <c r="H29" s="497"/>
      <c r="I29" s="497"/>
      <c r="J29" s="497"/>
      <c r="K29" s="497"/>
      <c r="L29" s="497"/>
      <c r="M29" s="497"/>
      <c r="N29" s="497"/>
      <c r="O29" s="497"/>
      <c r="P29" s="497"/>
      <c r="Q29" s="497"/>
      <c r="R29" s="497"/>
      <c r="S29" s="497"/>
      <c r="T29" s="497"/>
      <c r="U29" s="497"/>
      <c r="V29" s="497"/>
      <c r="W29" s="497"/>
      <c r="X29" s="497"/>
      <c r="Y29" s="497"/>
      <c r="Z29" s="497"/>
      <c r="AA29" s="497"/>
    </row>
    <row r="30" spans="1:27">
      <c r="A30" s="497"/>
      <c r="B30" s="503" t="s">
        <v>172</v>
      </c>
      <c r="C30" s="503" t="s">
        <v>233</v>
      </c>
      <c r="D30" s="504">
        <v>2</v>
      </c>
      <c r="E30" s="504">
        <v>2</v>
      </c>
      <c r="F30" s="504"/>
      <c r="G30" s="504"/>
      <c r="H30" s="497"/>
      <c r="I30" s="497"/>
      <c r="J30" s="720"/>
      <c r="K30" s="720"/>
      <c r="L30" s="720"/>
      <c r="M30" s="720"/>
      <c r="N30" s="720"/>
      <c r="O30" s="721"/>
      <c r="P30" s="721"/>
      <c r="Q30" s="720"/>
      <c r="R30" s="497"/>
      <c r="S30" s="497"/>
      <c r="T30" s="497"/>
      <c r="U30" s="497"/>
      <c r="V30" s="497"/>
      <c r="W30" s="497"/>
      <c r="X30" s="497"/>
      <c r="Y30" s="497"/>
      <c r="Z30" s="497"/>
      <c r="AA30" s="497"/>
    </row>
    <row r="31" spans="1:27">
      <c r="A31" s="497"/>
      <c r="B31" s="497"/>
      <c r="C31" s="497"/>
      <c r="D31" s="497"/>
      <c r="E31" s="497"/>
      <c r="F31" s="497"/>
      <c r="G31" s="497"/>
      <c r="H31" s="497"/>
      <c r="I31" s="497"/>
      <c r="J31" s="722"/>
      <c r="K31" s="723"/>
      <c r="L31" s="724"/>
      <c r="M31" s="724"/>
      <c r="N31" s="724"/>
      <c r="O31" s="724"/>
      <c r="P31" s="724"/>
      <c r="Q31" s="725"/>
      <c r="R31" s="497"/>
      <c r="S31" s="497"/>
      <c r="T31" s="497"/>
      <c r="U31" s="497"/>
      <c r="V31" s="497"/>
      <c r="W31" s="497"/>
      <c r="X31" s="497"/>
      <c r="Y31" s="497"/>
      <c r="Z31" s="497"/>
      <c r="AA31" s="497"/>
    </row>
    <row r="32" spans="1:27">
      <c r="A32" s="497"/>
      <c r="B32" s="497"/>
      <c r="C32" s="497"/>
      <c r="D32" s="497"/>
      <c r="E32" s="497"/>
      <c r="F32" s="497"/>
      <c r="G32" s="497"/>
      <c r="H32" s="497"/>
      <c r="I32" s="497"/>
      <c r="J32" s="726"/>
      <c r="K32" s="723"/>
      <c r="L32" s="724"/>
      <c r="M32" s="724"/>
      <c r="N32" s="724"/>
      <c r="O32" s="724"/>
      <c r="P32" s="724"/>
      <c r="Q32" s="725"/>
      <c r="R32" s="497"/>
      <c r="S32" s="497"/>
      <c r="T32" s="497"/>
      <c r="U32" s="497"/>
      <c r="V32" s="497"/>
      <c r="W32" s="497"/>
      <c r="X32" s="497"/>
      <c r="Y32" s="497"/>
      <c r="Z32" s="497"/>
      <c r="AA32" s="497"/>
    </row>
    <row r="33" spans="1:27">
      <c r="A33" s="497"/>
      <c r="B33" s="1044" t="s">
        <v>286</v>
      </c>
      <c r="C33" s="1044"/>
      <c r="D33" s="1045" t="s">
        <v>270</v>
      </c>
      <c r="E33" s="1045"/>
      <c r="F33" s="1045" t="s">
        <v>271</v>
      </c>
      <c r="G33" s="1045"/>
      <c r="H33" s="497"/>
      <c r="I33" s="497"/>
      <c r="J33" s="726"/>
      <c r="K33" s="723"/>
      <c r="L33" s="724"/>
      <c r="M33" s="724"/>
      <c r="N33" s="724"/>
      <c r="O33" s="724"/>
      <c r="P33" s="724"/>
      <c r="Q33" s="725"/>
      <c r="R33" s="497"/>
      <c r="S33" s="497"/>
      <c r="T33" s="497"/>
      <c r="U33" s="497"/>
      <c r="V33" s="497"/>
      <c r="W33" s="497"/>
      <c r="X33" s="497"/>
      <c r="Y33" s="497"/>
      <c r="Z33" s="497"/>
      <c r="AA33" s="497"/>
    </row>
    <row r="34" spans="1:27">
      <c r="A34" s="497"/>
      <c r="B34" s="503" t="s">
        <v>300</v>
      </c>
      <c r="C34" s="503" t="s">
        <v>301</v>
      </c>
      <c r="D34" s="504">
        <v>1</v>
      </c>
      <c r="E34" s="504">
        <v>3</v>
      </c>
      <c r="F34" s="504"/>
      <c r="G34" s="504"/>
      <c r="H34" s="497"/>
      <c r="I34" s="497"/>
      <c r="J34" s="726"/>
      <c r="K34" s="723"/>
      <c r="L34" s="724"/>
      <c r="M34" s="724"/>
      <c r="N34" s="724"/>
      <c r="O34" s="724"/>
      <c r="P34" s="724"/>
      <c r="Q34" s="725"/>
      <c r="R34" s="497"/>
      <c r="S34" s="497"/>
      <c r="T34" s="497"/>
      <c r="U34" s="497"/>
      <c r="V34" s="497"/>
      <c r="W34" s="497"/>
      <c r="X34" s="497"/>
      <c r="Y34" s="497"/>
      <c r="Z34" s="497"/>
      <c r="AA34" s="497"/>
    </row>
    <row r="35" spans="1:27">
      <c r="A35" s="497"/>
      <c r="B35" s="503" t="s">
        <v>151</v>
      </c>
      <c r="C35" s="503" t="s">
        <v>221</v>
      </c>
      <c r="D35" s="504">
        <v>2</v>
      </c>
      <c r="E35" s="504">
        <v>3</v>
      </c>
      <c r="F35" s="504"/>
      <c r="G35" s="504"/>
      <c r="H35" s="497"/>
      <c r="I35" s="497"/>
      <c r="J35" s="726"/>
      <c r="K35" s="723"/>
      <c r="L35" s="724"/>
      <c r="M35" s="724"/>
      <c r="N35" s="724"/>
      <c r="O35" s="724"/>
      <c r="P35" s="724"/>
      <c r="Q35" s="725"/>
      <c r="R35" s="497"/>
      <c r="S35" s="497"/>
      <c r="T35" s="497"/>
      <c r="U35" s="497"/>
      <c r="V35" s="497"/>
      <c r="W35" s="497"/>
      <c r="X35" s="497"/>
      <c r="Y35" s="497"/>
      <c r="Z35" s="497"/>
      <c r="AA35" s="497"/>
    </row>
    <row r="36" spans="1:27">
      <c r="A36" s="497"/>
      <c r="B36" s="527" t="s">
        <v>229</v>
      </c>
      <c r="C36" s="503" t="s">
        <v>172</v>
      </c>
      <c r="D36" s="504">
        <v>2</v>
      </c>
      <c r="E36" s="504">
        <v>3</v>
      </c>
      <c r="F36" s="504"/>
      <c r="G36" s="504"/>
      <c r="H36" s="497"/>
      <c r="I36" s="497"/>
      <c r="J36" s="726"/>
      <c r="K36" s="723"/>
      <c r="L36" s="724"/>
      <c r="M36" s="724"/>
      <c r="N36" s="724"/>
      <c r="O36" s="724"/>
      <c r="P36" s="724"/>
      <c r="Q36" s="725"/>
      <c r="R36" s="497"/>
      <c r="S36" s="497"/>
      <c r="T36" s="497"/>
      <c r="U36" s="497"/>
      <c r="V36" s="497"/>
      <c r="W36" s="497"/>
      <c r="X36" s="497"/>
      <c r="Y36" s="497"/>
      <c r="Z36" s="497"/>
      <c r="AA36" s="497"/>
    </row>
    <row r="37" spans="1:27">
      <c r="A37" s="497"/>
      <c r="B37" s="503" t="s">
        <v>237</v>
      </c>
      <c r="C37" s="503" t="s">
        <v>171</v>
      </c>
      <c r="D37" s="504">
        <v>0</v>
      </c>
      <c r="E37" s="504">
        <v>9</v>
      </c>
      <c r="F37" s="504"/>
      <c r="G37" s="504"/>
      <c r="H37" s="497"/>
      <c r="I37" s="497"/>
      <c r="J37" s="726"/>
      <c r="K37" s="723"/>
      <c r="L37" s="724"/>
      <c r="M37" s="724"/>
      <c r="N37" s="724"/>
      <c r="O37" s="724"/>
      <c r="P37" s="724"/>
      <c r="Q37" s="725"/>
      <c r="R37" s="497"/>
      <c r="S37" s="497"/>
      <c r="T37" s="497"/>
      <c r="U37" s="497"/>
      <c r="V37" s="497"/>
      <c r="W37" s="497"/>
      <c r="X37" s="497"/>
      <c r="Y37" s="497"/>
      <c r="Z37" s="497"/>
      <c r="AA37" s="497"/>
    </row>
    <row r="38" spans="1:27">
      <c r="A38" s="497"/>
      <c r="B38" s="503" t="s">
        <v>233</v>
      </c>
      <c r="C38" s="503" t="s">
        <v>231</v>
      </c>
      <c r="D38" s="504">
        <v>2</v>
      </c>
      <c r="E38" s="504">
        <v>3</v>
      </c>
      <c r="F38" s="504"/>
      <c r="G38" s="504"/>
      <c r="H38" s="497"/>
      <c r="I38" s="497"/>
      <c r="J38" s="726"/>
      <c r="K38" s="723"/>
      <c r="L38" s="724"/>
      <c r="M38" s="724"/>
      <c r="N38" s="724"/>
      <c r="O38" s="724"/>
      <c r="P38" s="724"/>
      <c r="Q38" s="725"/>
      <c r="R38" s="497"/>
      <c r="S38" s="497"/>
      <c r="T38" s="497"/>
      <c r="U38" s="497"/>
      <c r="V38" s="497"/>
      <c r="W38" s="497"/>
      <c r="X38" s="497"/>
      <c r="Y38" s="497"/>
      <c r="Z38" s="497"/>
      <c r="AA38" s="497"/>
    </row>
    <row r="39" spans="1:27">
      <c r="A39" s="497"/>
      <c r="B39" s="503" t="s">
        <v>236</v>
      </c>
      <c r="C39" s="503" t="s">
        <v>302</v>
      </c>
      <c r="D39" s="504">
        <v>8</v>
      </c>
      <c r="E39" s="504">
        <v>0</v>
      </c>
      <c r="F39" s="504"/>
      <c r="G39" s="504"/>
      <c r="H39" s="497"/>
      <c r="I39" s="497"/>
      <c r="J39" s="726"/>
      <c r="K39" s="723"/>
      <c r="L39" s="724"/>
      <c r="M39" s="724"/>
      <c r="N39" s="724"/>
      <c r="O39" s="724"/>
      <c r="P39" s="724"/>
      <c r="Q39" s="725"/>
      <c r="R39" s="497"/>
      <c r="S39" s="497"/>
      <c r="T39" s="497"/>
      <c r="U39" s="497"/>
      <c r="V39" s="497"/>
      <c r="W39" s="497"/>
      <c r="X39" s="497"/>
      <c r="Y39" s="497"/>
      <c r="Z39" s="497"/>
      <c r="AA39" s="497"/>
    </row>
    <row r="40" spans="1:27">
      <c r="A40" s="497"/>
      <c r="B40" s="503" t="s">
        <v>200</v>
      </c>
      <c r="C40" s="526" t="s">
        <v>267</v>
      </c>
      <c r="D40" s="504">
        <v>4</v>
      </c>
      <c r="E40" s="504">
        <v>1</v>
      </c>
      <c r="F40" s="504"/>
      <c r="G40" s="504"/>
      <c r="H40" s="497"/>
      <c r="I40" s="497"/>
      <c r="J40" s="726"/>
      <c r="K40" s="723"/>
      <c r="L40" s="724"/>
      <c r="M40" s="724"/>
      <c r="N40" s="724"/>
      <c r="O40" s="724"/>
      <c r="P40" s="724"/>
      <c r="Q40" s="725"/>
      <c r="R40" s="497"/>
      <c r="S40" s="497"/>
      <c r="T40" s="497"/>
      <c r="U40" s="497"/>
      <c r="V40" s="497"/>
      <c r="W40" s="497"/>
      <c r="X40" s="497"/>
      <c r="Y40" s="497"/>
      <c r="Z40" s="497"/>
      <c r="AA40" s="497"/>
    </row>
    <row r="41" spans="1:27">
      <c r="A41" s="497"/>
      <c r="B41" s="503" t="s">
        <v>232</v>
      </c>
      <c r="C41" s="503" t="s">
        <v>303</v>
      </c>
      <c r="D41" s="504">
        <v>2</v>
      </c>
      <c r="E41" s="504">
        <v>3</v>
      </c>
      <c r="F41" s="504"/>
      <c r="G41" s="504"/>
      <c r="H41" s="497"/>
      <c r="I41" s="497"/>
      <c r="J41" s="726"/>
      <c r="K41" s="723"/>
      <c r="L41" s="724"/>
      <c r="M41" s="724"/>
      <c r="N41" s="724"/>
      <c r="O41" s="724"/>
      <c r="P41" s="724"/>
      <c r="Q41" s="725"/>
      <c r="R41" s="497"/>
      <c r="S41" s="497"/>
      <c r="T41" s="497"/>
      <c r="U41" s="497"/>
      <c r="V41" s="497"/>
      <c r="W41" s="497"/>
      <c r="X41" s="497"/>
      <c r="Y41" s="497"/>
      <c r="Z41" s="497"/>
      <c r="AA41" s="497"/>
    </row>
    <row r="42" spans="1:27">
      <c r="A42" s="497"/>
      <c r="B42" s="497"/>
      <c r="C42" s="497"/>
      <c r="D42" s="497"/>
      <c r="E42" s="497"/>
      <c r="F42" s="497"/>
      <c r="G42" s="497"/>
      <c r="H42" s="497"/>
      <c r="I42" s="497"/>
      <c r="J42" s="726"/>
      <c r="K42" s="723"/>
      <c r="L42" s="724"/>
      <c r="M42" s="724"/>
      <c r="N42" s="724"/>
      <c r="O42" s="724"/>
      <c r="P42" s="724"/>
      <c r="Q42" s="725"/>
      <c r="R42" s="497"/>
      <c r="S42" s="497"/>
      <c r="T42" s="497"/>
      <c r="U42" s="497"/>
      <c r="V42" s="497"/>
      <c r="W42" s="497"/>
      <c r="X42" s="497"/>
      <c r="Y42" s="497"/>
      <c r="Z42" s="497"/>
      <c r="AA42" s="497"/>
    </row>
    <row r="43" spans="1:27">
      <c r="B43" s="1044" t="s">
        <v>307</v>
      </c>
      <c r="C43" s="1044"/>
      <c r="D43" s="1045" t="s">
        <v>270</v>
      </c>
      <c r="E43" s="1045"/>
      <c r="F43" s="1045" t="s">
        <v>271</v>
      </c>
      <c r="G43" s="1045"/>
      <c r="J43" s="718"/>
      <c r="K43" s="715"/>
      <c r="L43" s="716"/>
      <c r="M43" s="716"/>
      <c r="N43" s="716"/>
      <c r="O43" s="716"/>
      <c r="P43" s="716"/>
      <c r="Q43" s="717"/>
    </row>
    <row r="44" spans="1:27">
      <c r="B44" s="503" t="s">
        <v>219</v>
      </c>
      <c r="C44" s="503" t="s">
        <v>151</v>
      </c>
      <c r="D44" s="504">
        <v>2</v>
      </c>
      <c r="E44" s="504">
        <v>1</v>
      </c>
      <c r="F44" s="504"/>
      <c r="G44" s="504"/>
      <c r="J44" s="719"/>
      <c r="K44" s="715"/>
      <c r="L44" s="716"/>
      <c r="M44" s="716"/>
      <c r="N44" s="716"/>
      <c r="O44" s="716"/>
      <c r="P44" s="716"/>
      <c r="Q44" s="717"/>
    </row>
    <row r="45" spans="1:27">
      <c r="B45" s="503" t="s">
        <v>221</v>
      </c>
      <c r="C45" s="503" t="s">
        <v>200</v>
      </c>
      <c r="D45" s="504">
        <v>6</v>
      </c>
      <c r="E45" s="504">
        <v>1</v>
      </c>
      <c r="F45" s="504"/>
      <c r="G45" s="504"/>
      <c r="J45" s="718"/>
      <c r="K45" s="715"/>
      <c r="L45" s="716"/>
      <c r="M45" s="716"/>
      <c r="N45" s="716"/>
      <c r="O45" s="716"/>
      <c r="P45" s="716"/>
      <c r="Q45" s="717"/>
    </row>
    <row r="46" spans="1:27">
      <c r="B46" s="503" t="s">
        <v>365</v>
      </c>
      <c r="C46" s="503" t="s">
        <v>233</v>
      </c>
      <c r="D46" s="504">
        <v>0</v>
      </c>
      <c r="E46" s="504">
        <v>12</v>
      </c>
      <c r="F46" s="504"/>
      <c r="G46" s="504"/>
      <c r="J46" s="718"/>
      <c r="K46" s="715"/>
      <c r="L46" s="716"/>
      <c r="M46" s="716"/>
      <c r="N46" s="716"/>
      <c r="O46" s="716"/>
      <c r="P46" s="716"/>
      <c r="Q46" s="717"/>
    </row>
    <row r="47" spans="1:27">
      <c r="B47" s="503" t="s">
        <v>171</v>
      </c>
      <c r="C47" s="503" t="s">
        <v>236</v>
      </c>
      <c r="D47" s="504">
        <v>10</v>
      </c>
      <c r="E47" s="504">
        <v>1</v>
      </c>
      <c r="F47" s="504"/>
      <c r="G47" s="504"/>
    </row>
    <row r="48" spans="1:27">
      <c r="B48" s="503" t="s">
        <v>231</v>
      </c>
      <c r="C48" s="503" t="s">
        <v>229</v>
      </c>
      <c r="D48" s="504">
        <v>2</v>
      </c>
      <c r="E48" s="504">
        <v>1</v>
      </c>
      <c r="F48" s="504"/>
      <c r="G48" s="504"/>
    </row>
    <row r="49" spans="2:7">
      <c r="B49" s="503" t="s">
        <v>230</v>
      </c>
      <c r="C49" s="503" t="s">
        <v>232</v>
      </c>
      <c r="D49" s="504">
        <v>0</v>
      </c>
      <c r="E49" s="504">
        <v>0</v>
      </c>
      <c r="F49" s="504"/>
      <c r="G49" s="504"/>
    </row>
    <row r="50" spans="2:7">
      <c r="B50" s="503" t="s">
        <v>235</v>
      </c>
      <c r="C50" s="531" t="s">
        <v>237</v>
      </c>
      <c r="D50" s="504">
        <v>2</v>
      </c>
      <c r="E50" s="504">
        <v>3</v>
      </c>
      <c r="F50" s="504"/>
      <c r="G50" s="504"/>
    </row>
    <row r="51" spans="2:7">
      <c r="B51" s="503" t="s">
        <v>172</v>
      </c>
      <c r="C51" s="503" t="s">
        <v>356</v>
      </c>
      <c r="D51" s="504">
        <v>2</v>
      </c>
      <c r="E51" s="504">
        <v>0</v>
      </c>
      <c r="F51" s="504"/>
      <c r="G51" s="504"/>
    </row>
  </sheetData>
  <sortState ref="J4:Q19">
    <sortCondition descending="1" ref="Q4:Q19"/>
  </sortState>
  <mergeCells count="15">
    <mergeCell ref="B43:C43"/>
    <mergeCell ref="D43:E43"/>
    <mergeCell ref="F43:G43"/>
    <mergeCell ref="B2:C2"/>
    <mergeCell ref="D2:E2"/>
    <mergeCell ref="F2:G2"/>
    <mergeCell ref="B33:C33"/>
    <mergeCell ref="D33:E33"/>
    <mergeCell ref="F33:G33"/>
    <mergeCell ref="B22:C22"/>
    <mergeCell ref="D22:E22"/>
    <mergeCell ref="F22:G22"/>
    <mergeCell ref="B12:C12"/>
    <mergeCell ref="D12:E12"/>
    <mergeCell ref="F12:G12"/>
  </mergeCells>
  <hyperlinks>
    <hyperlink ref="P25" location="'Ris e cla Giov.B'!P25" display="Collegamento"/>
    <hyperlink ref="Q25" location="CLASSIFICHE!A1" display="CLASSIFICHE!A1"/>
    <hyperlink ref="Q27" location="'2000'!A1" display="'2000'!A1"/>
    <hyperlink ref="P23" r:id="rId1"/>
    <hyperlink ref="T4" r:id="rId2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T90"/>
  <sheetViews>
    <sheetView showGridLines="0" workbookViewId="0">
      <pane ySplit="12" topLeftCell="A13" activePane="bottomLeft" state="frozen"/>
      <selection pane="bottomLeft" activeCell="AA49" sqref="AA49"/>
    </sheetView>
  </sheetViews>
  <sheetFormatPr defaultRowHeight="15"/>
  <cols>
    <col min="2" max="2" width="2.85546875" customWidth="1"/>
    <col min="3" max="3" width="26.7109375" customWidth="1"/>
    <col min="4" max="35" width="3.42578125" customWidth="1"/>
    <col min="36" max="36" width="4.28515625" customWidth="1"/>
    <col min="37" max="37" width="5.7109375" customWidth="1"/>
    <col min="38" max="38" width="0.140625" customWidth="1"/>
    <col min="39" max="39" width="0.28515625" style="729" customWidth="1"/>
    <col min="40" max="40" width="0.140625" style="729" customWidth="1"/>
    <col min="41" max="41" width="2.85546875" customWidth="1"/>
    <col min="42" max="42" width="4" customWidth="1"/>
    <col min="43" max="43" width="2.7109375" customWidth="1"/>
  </cols>
  <sheetData>
    <row r="1" spans="1:46" ht="15.75" thickBot="1">
      <c r="E1">
        <v>1</v>
      </c>
      <c r="G1">
        <v>2</v>
      </c>
      <c r="I1">
        <v>3</v>
      </c>
      <c r="K1">
        <v>4</v>
      </c>
      <c r="M1">
        <v>5</v>
      </c>
      <c r="O1">
        <v>6</v>
      </c>
      <c r="Q1">
        <v>7</v>
      </c>
      <c r="S1">
        <v>8</v>
      </c>
      <c r="U1">
        <v>9</v>
      </c>
      <c r="W1">
        <v>10</v>
      </c>
      <c r="Y1">
        <v>11</v>
      </c>
      <c r="AA1">
        <v>12</v>
      </c>
      <c r="AC1">
        <v>13</v>
      </c>
      <c r="AE1">
        <v>14</v>
      </c>
      <c r="AG1">
        <v>15</v>
      </c>
      <c r="AI1">
        <v>16</v>
      </c>
    </row>
    <row r="2" spans="1:46" ht="8.25" customHeight="1">
      <c r="C2" s="1076" t="s">
        <v>238</v>
      </c>
      <c r="D2" s="1057" t="s">
        <v>171</v>
      </c>
      <c r="E2" s="1058"/>
      <c r="F2" s="1057" t="s">
        <v>229</v>
      </c>
      <c r="G2" s="1058"/>
      <c r="H2" s="1057" t="s">
        <v>172</v>
      </c>
      <c r="I2" s="1058"/>
      <c r="J2" s="1057" t="s">
        <v>230</v>
      </c>
      <c r="K2" s="1058"/>
      <c r="L2" s="1057" t="s">
        <v>231</v>
      </c>
      <c r="M2" s="1058"/>
      <c r="N2" s="1057" t="s">
        <v>232</v>
      </c>
      <c r="O2" s="1058"/>
      <c r="P2" s="1057" t="s">
        <v>233</v>
      </c>
      <c r="Q2" s="1058"/>
      <c r="R2" s="1057" t="s">
        <v>234</v>
      </c>
      <c r="S2" s="1058"/>
      <c r="T2" s="1057" t="s">
        <v>151</v>
      </c>
      <c r="U2" s="1058"/>
      <c r="V2" s="1069" t="s">
        <v>235</v>
      </c>
      <c r="W2" s="1070"/>
      <c r="X2" s="1057" t="s">
        <v>236</v>
      </c>
      <c r="Y2" s="1058"/>
      <c r="Z2" s="1063" t="s">
        <v>219</v>
      </c>
      <c r="AA2" s="1064"/>
      <c r="AB2" s="1057" t="s">
        <v>221</v>
      </c>
      <c r="AC2" s="1058"/>
      <c r="AD2" s="1063" t="s">
        <v>223</v>
      </c>
      <c r="AE2" s="1064"/>
      <c r="AF2" s="1057" t="s">
        <v>237</v>
      </c>
      <c r="AG2" s="1058"/>
      <c r="AH2" s="1057" t="s">
        <v>200</v>
      </c>
      <c r="AI2" s="1058"/>
      <c r="AJ2" s="1051" t="s">
        <v>75</v>
      </c>
      <c r="AK2" s="1051" t="s">
        <v>76</v>
      </c>
      <c r="AO2" s="1054" t="s">
        <v>388</v>
      </c>
    </row>
    <row r="3" spans="1:46" ht="9" customHeight="1">
      <c r="C3" s="1077"/>
      <c r="D3" s="1059"/>
      <c r="E3" s="1060"/>
      <c r="F3" s="1059"/>
      <c r="G3" s="1060"/>
      <c r="H3" s="1059"/>
      <c r="I3" s="1060"/>
      <c r="J3" s="1059"/>
      <c r="K3" s="1060"/>
      <c r="L3" s="1059"/>
      <c r="M3" s="1060"/>
      <c r="N3" s="1059"/>
      <c r="O3" s="1060"/>
      <c r="P3" s="1059"/>
      <c r="Q3" s="1060"/>
      <c r="R3" s="1059"/>
      <c r="S3" s="1060"/>
      <c r="T3" s="1059"/>
      <c r="U3" s="1060"/>
      <c r="V3" s="1071"/>
      <c r="W3" s="1072"/>
      <c r="X3" s="1059"/>
      <c r="Y3" s="1060"/>
      <c r="Z3" s="1065"/>
      <c r="AA3" s="1066"/>
      <c r="AB3" s="1059"/>
      <c r="AC3" s="1060"/>
      <c r="AD3" s="1065"/>
      <c r="AE3" s="1066"/>
      <c r="AF3" s="1059"/>
      <c r="AG3" s="1060"/>
      <c r="AH3" s="1059"/>
      <c r="AI3" s="1060"/>
      <c r="AJ3" s="1052"/>
      <c r="AK3" s="1052"/>
      <c r="AO3" s="1055"/>
    </row>
    <row r="4" spans="1:46" ht="6" customHeight="1">
      <c r="C4" s="1077"/>
      <c r="D4" s="1059"/>
      <c r="E4" s="1060"/>
      <c r="F4" s="1059"/>
      <c r="G4" s="1060"/>
      <c r="H4" s="1059"/>
      <c r="I4" s="1060"/>
      <c r="J4" s="1059"/>
      <c r="K4" s="1060"/>
      <c r="L4" s="1059"/>
      <c r="M4" s="1060"/>
      <c r="N4" s="1059"/>
      <c r="O4" s="1060"/>
      <c r="P4" s="1059"/>
      <c r="Q4" s="1060"/>
      <c r="R4" s="1059"/>
      <c r="S4" s="1060"/>
      <c r="T4" s="1059"/>
      <c r="U4" s="1060"/>
      <c r="V4" s="1071"/>
      <c r="W4" s="1072"/>
      <c r="X4" s="1059"/>
      <c r="Y4" s="1060"/>
      <c r="Z4" s="1065"/>
      <c r="AA4" s="1066"/>
      <c r="AB4" s="1059"/>
      <c r="AC4" s="1060"/>
      <c r="AD4" s="1065"/>
      <c r="AE4" s="1066"/>
      <c r="AF4" s="1059"/>
      <c r="AG4" s="1060"/>
      <c r="AH4" s="1059"/>
      <c r="AI4" s="1060"/>
      <c r="AJ4" s="1052"/>
      <c r="AK4" s="1052"/>
      <c r="AO4" s="1055"/>
    </row>
    <row r="5" spans="1:46" ht="3.75" customHeight="1">
      <c r="C5" s="1077"/>
      <c r="D5" s="1059"/>
      <c r="E5" s="1060"/>
      <c r="F5" s="1059"/>
      <c r="G5" s="1060"/>
      <c r="H5" s="1059"/>
      <c r="I5" s="1060"/>
      <c r="J5" s="1059"/>
      <c r="K5" s="1060"/>
      <c r="L5" s="1059"/>
      <c r="M5" s="1060"/>
      <c r="N5" s="1059"/>
      <c r="O5" s="1060"/>
      <c r="P5" s="1059"/>
      <c r="Q5" s="1060"/>
      <c r="R5" s="1059"/>
      <c r="S5" s="1060"/>
      <c r="T5" s="1059"/>
      <c r="U5" s="1060"/>
      <c r="V5" s="1071"/>
      <c r="W5" s="1072"/>
      <c r="X5" s="1059"/>
      <c r="Y5" s="1060"/>
      <c r="Z5" s="1065"/>
      <c r="AA5" s="1066"/>
      <c r="AB5" s="1059"/>
      <c r="AC5" s="1060"/>
      <c r="AD5" s="1065"/>
      <c r="AE5" s="1066"/>
      <c r="AF5" s="1059"/>
      <c r="AG5" s="1060"/>
      <c r="AH5" s="1059"/>
      <c r="AI5" s="1060"/>
      <c r="AJ5" s="1052"/>
      <c r="AK5" s="1052"/>
      <c r="AO5" s="1055"/>
    </row>
    <row r="6" spans="1:46" ht="2.25" customHeight="1">
      <c r="C6" s="1077"/>
      <c r="D6" s="1059"/>
      <c r="E6" s="1060"/>
      <c r="F6" s="1059"/>
      <c r="G6" s="1060"/>
      <c r="H6" s="1059"/>
      <c r="I6" s="1060"/>
      <c r="J6" s="1059"/>
      <c r="K6" s="1060"/>
      <c r="L6" s="1059"/>
      <c r="M6" s="1060"/>
      <c r="N6" s="1059"/>
      <c r="O6" s="1060"/>
      <c r="P6" s="1059"/>
      <c r="Q6" s="1060"/>
      <c r="R6" s="1059"/>
      <c r="S6" s="1060"/>
      <c r="T6" s="1059"/>
      <c r="U6" s="1060"/>
      <c r="V6" s="1071"/>
      <c r="W6" s="1072"/>
      <c r="X6" s="1059"/>
      <c r="Y6" s="1060"/>
      <c r="Z6" s="1065"/>
      <c r="AA6" s="1066"/>
      <c r="AB6" s="1059"/>
      <c r="AC6" s="1060"/>
      <c r="AD6" s="1065"/>
      <c r="AE6" s="1066"/>
      <c r="AF6" s="1059"/>
      <c r="AG6" s="1060"/>
      <c r="AH6" s="1059"/>
      <c r="AI6" s="1060"/>
      <c r="AJ6" s="1052"/>
      <c r="AK6" s="1052"/>
      <c r="AO6" s="1055"/>
    </row>
    <row r="7" spans="1:46" ht="8.25" customHeight="1">
      <c r="C7" s="1077"/>
      <c r="D7" s="1059"/>
      <c r="E7" s="1060"/>
      <c r="F7" s="1059"/>
      <c r="G7" s="1060"/>
      <c r="H7" s="1059"/>
      <c r="I7" s="1060"/>
      <c r="J7" s="1059"/>
      <c r="K7" s="1060"/>
      <c r="L7" s="1059"/>
      <c r="M7" s="1060"/>
      <c r="N7" s="1059"/>
      <c r="O7" s="1060"/>
      <c r="P7" s="1059"/>
      <c r="Q7" s="1060"/>
      <c r="R7" s="1059"/>
      <c r="S7" s="1060"/>
      <c r="T7" s="1059"/>
      <c r="U7" s="1060"/>
      <c r="V7" s="1071"/>
      <c r="W7" s="1072"/>
      <c r="X7" s="1059"/>
      <c r="Y7" s="1060"/>
      <c r="Z7" s="1065"/>
      <c r="AA7" s="1066"/>
      <c r="AB7" s="1059"/>
      <c r="AC7" s="1060"/>
      <c r="AD7" s="1065"/>
      <c r="AE7" s="1066"/>
      <c r="AF7" s="1059"/>
      <c r="AG7" s="1060"/>
      <c r="AH7" s="1059"/>
      <c r="AI7" s="1060"/>
      <c r="AJ7" s="1052"/>
      <c r="AK7" s="1052"/>
      <c r="AO7" s="1055"/>
    </row>
    <row r="8" spans="1:46">
      <c r="C8" s="1077"/>
      <c r="D8" s="1059"/>
      <c r="E8" s="1060"/>
      <c r="F8" s="1059"/>
      <c r="G8" s="1060"/>
      <c r="H8" s="1059"/>
      <c r="I8" s="1060"/>
      <c r="J8" s="1059"/>
      <c r="K8" s="1060"/>
      <c r="L8" s="1059"/>
      <c r="M8" s="1060"/>
      <c r="N8" s="1059"/>
      <c r="O8" s="1060"/>
      <c r="P8" s="1059"/>
      <c r="Q8" s="1060"/>
      <c r="R8" s="1059"/>
      <c r="S8" s="1060"/>
      <c r="T8" s="1059"/>
      <c r="U8" s="1060"/>
      <c r="V8" s="1071"/>
      <c r="W8" s="1072"/>
      <c r="X8" s="1059"/>
      <c r="Y8" s="1060"/>
      <c r="Z8" s="1065"/>
      <c r="AA8" s="1066"/>
      <c r="AB8" s="1059"/>
      <c r="AC8" s="1060"/>
      <c r="AD8" s="1065"/>
      <c r="AE8" s="1066"/>
      <c r="AF8" s="1059"/>
      <c r="AG8" s="1060"/>
      <c r="AH8" s="1059"/>
      <c r="AI8" s="1060"/>
      <c r="AJ8" s="1052"/>
      <c r="AK8" s="1052"/>
      <c r="AO8" s="1055"/>
    </row>
    <row r="9" spans="1:46">
      <c r="C9" s="1077"/>
      <c r="D9" s="1059"/>
      <c r="E9" s="1060"/>
      <c r="F9" s="1059"/>
      <c r="G9" s="1060"/>
      <c r="H9" s="1059"/>
      <c r="I9" s="1060"/>
      <c r="J9" s="1059"/>
      <c r="K9" s="1060"/>
      <c r="L9" s="1059"/>
      <c r="M9" s="1060"/>
      <c r="N9" s="1059"/>
      <c r="O9" s="1060"/>
      <c r="P9" s="1059"/>
      <c r="Q9" s="1060"/>
      <c r="R9" s="1059"/>
      <c r="S9" s="1060"/>
      <c r="T9" s="1059"/>
      <c r="U9" s="1060"/>
      <c r="V9" s="1071"/>
      <c r="W9" s="1072"/>
      <c r="X9" s="1059"/>
      <c r="Y9" s="1060"/>
      <c r="Z9" s="1065"/>
      <c r="AA9" s="1066"/>
      <c r="AB9" s="1059"/>
      <c r="AC9" s="1060"/>
      <c r="AD9" s="1065"/>
      <c r="AE9" s="1066"/>
      <c r="AF9" s="1059"/>
      <c r="AG9" s="1060"/>
      <c r="AH9" s="1059"/>
      <c r="AI9" s="1060"/>
      <c r="AJ9" s="1052"/>
      <c r="AK9" s="1052"/>
      <c r="AO9" s="1055"/>
    </row>
    <row r="10" spans="1:46">
      <c r="C10" s="1077"/>
      <c r="D10" s="1059"/>
      <c r="E10" s="1060"/>
      <c r="F10" s="1059"/>
      <c r="G10" s="1060"/>
      <c r="H10" s="1059"/>
      <c r="I10" s="1060"/>
      <c r="J10" s="1059"/>
      <c r="K10" s="1060"/>
      <c r="L10" s="1059"/>
      <c r="M10" s="1060"/>
      <c r="N10" s="1059"/>
      <c r="O10" s="1060"/>
      <c r="P10" s="1059"/>
      <c r="Q10" s="1060"/>
      <c r="R10" s="1059"/>
      <c r="S10" s="1060"/>
      <c r="T10" s="1059"/>
      <c r="U10" s="1060"/>
      <c r="V10" s="1071"/>
      <c r="W10" s="1072"/>
      <c r="X10" s="1059"/>
      <c r="Y10" s="1060"/>
      <c r="Z10" s="1065"/>
      <c r="AA10" s="1066"/>
      <c r="AB10" s="1059"/>
      <c r="AC10" s="1060"/>
      <c r="AD10" s="1065"/>
      <c r="AE10" s="1066"/>
      <c r="AF10" s="1059"/>
      <c r="AG10" s="1060"/>
      <c r="AH10" s="1059"/>
      <c r="AI10" s="1060"/>
      <c r="AJ10" s="1052"/>
      <c r="AK10" s="1052"/>
      <c r="AO10" s="1055"/>
    </row>
    <row r="11" spans="1:46">
      <c r="C11" s="1077"/>
      <c r="D11" s="1059"/>
      <c r="E11" s="1060"/>
      <c r="F11" s="1059"/>
      <c r="G11" s="1060"/>
      <c r="H11" s="1059"/>
      <c r="I11" s="1060"/>
      <c r="J11" s="1059"/>
      <c r="K11" s="1060"/>
      <c r="L11" s="1059"/>
      <c r="M11" s="1060"/>
      <c r="N11" s="1059"/>
      <c r="O11" s="1060"/>
      <c r="P11" s="1059"/>
      <c r="Q11" s="1060"/>
      <c r="R11" s="1059"/>
      <c r="S11" s="1060"/>
      <c r="T11" s="1059"/>
      <c r="U11" s="1060"/>
      <c r="V11" s="1071"/>
      <c r="W11" s="1072"/>
      <c r="X11" s="1059"/>
      <c r="Y11" s="1060"/>
      <c r="Z11" s="1065"/>
      <c r="AA11" s="1066"/>
      <c r="AB11" s="1059"/>
      <c r="AC11" s="1060"/>
      <c r="AD11" s="1065"/>
      <c r="AE11" s="1066"/>
      <c r="AF11" s="1059"/>
      <c r="AG11" s="1060"/>
      <c r="AH11" s="1059"/>
      <c r="AI11" s="1060"/>
      <c r="AJ11" s="1052"/>
      <c r="AK11" s="1052"/>
      <c r="AO11" s="1055"/>
    </row>
    <row r="12" spans="1:46" ht="15.75" thickBot="1">
      <c r="C12" s="1078"/>
      <c r="D12" s="1061"/>
      <c r="E12" s="1062"/>
      <c r="F12" s="1061"/>
      <c r="G12" s="1062"/>
      <c r="H12" s="1061"/>
      <c r="I12" s="1062"/>
      <c r="J12" s="1061"/>
      <c r="K12" s="1062"/>
      <c r="L12" s="1061"/>
      <c r="M12" s="1062"/>
      <c r="N12" s="1061"/>
      <c r="O12" s="1062"/>
      <c r="P12" s="1061"/>
      <c r="Q12" s="1062"/>
      <c r="R12" s="1061"/>
      <c r="S12" s="1062"/>
      <c r="T12" s="1061"/>
      <c r="U12" s="1062"/>
      <c r="V12" s="1073"/>
      <c r="W12" s="1074"/>
      <c r="X12" s="1061"/>
      <c r="Y12" s="1062"/>
      <c r="Z12" s="1067"/>
      <c r="AA12" s="1068"/>
      <c r="AB12" s="1061"/>
      <c r="AC12" s="1062"/>
      <c r="AD12" s="1067"/>
      <c r="AE12" s="1068"/>
      <c r="AF12" s="1061"/>
      <c r="AG12" s="1062"/>
      <c r="AH12" s="1061"/>
      <c r="AI12" s="1062"/>
      <c r="AJ12" s="1053"/>
      <c r="AK12" s="1053"/>
      <c r="AO12" s="1056"/>
    </row>
    <row r="13" spans="1:46">
      <c r="A13" s="530"/>
      <c r="B13" s="1075">
        <v>1</v>
      </c>
      <c r="C13" s="1047" t="s">
        <v>171</v>
      </c>
      <c r="D13" s="435"/>
      <c r="E13" s="436"/>
      <c r="F13" s="449"/>
      <c r="G13" s="450"/>
      <c r="H13" s="449"/>
      <c r="I13" s="450"/>
      <c r="J13" s="449"/>
      <c r="K13" s="450"/>
      <c r="L13" s="454">
        <v>4</v>
      </c>
      <c r="M13" s="450">
        <v>1</v>
      </c>
      <c r="N13" s="449"/>
      <c r="O13" s="450"/>
      <c r="P13" s="449"/>
      <c r="Q13" s="450"/>
      <c r="R13" s="449"/>
      <c r="S13" s="450"/>
      <c r="T13" s="449"/>
      <c r="U13" s="450"/>
      <c r="V13" s="454">
        <v>10</v>
      </c>
      <c r="W13" s="450">
        <v>0</v>
      </c>
      <c r="X13" s="454">
        <v>10</v>
      </c>
      <c r="Y13" s="450">
        <v>1</v>
      </c>
      <c r="Z13" s="449"/>
      <c r="AA13" s="450"/>
      <c r="AB13" s="449"/>
      <c r="AC13" s="450"/>
      <c r="AD13" s="454">
        <v>10</v>
      </c>
      <c r="AE13" s="450">
        <v>0</v>
      </c>
      <c r="AF13" s="454">
        <v>9</v>
      </c>
      <c r="AG13" s="450">
        <v>0</v>
      </c>
      <c r="AH13" s="449"/>
      <c r="AI13" s="730"/>
      <c r="AJ13" s="731">
        <f>D13+F13+H13+J13+L13+N13+P13+R13+T13+V13+X13+Z13+AB13+AD13+AF13+AH13</f>
        <v>43</v>
      </c>
      <c r="AK13" s="732">
        <f>E13+G13+I13+K13+M13+O13+Q13+S13+U13+W13+Y13+AA13+AC13+AE13+AG13+AI13</f>
        <v>2</v>
      </c>
      <c r="AL13">
        <f>COUNT(D13:AI13)</f>
        <v>10</v>
      </c>
      <c r="AM13" s="733">
        <f>AL13/2</f>
        <v>5</v>
      </c>
      <c r="AN13" s="1079"/>
      <c r="AO13" s="1080">
        <f>AM13+AM14</f>
        <v>5</v>
      </c>
    </row>
    <row r="14" spans="1:46" ht="15.75" thickBot="1">
      <c r="A14" s="530"/>
      <c r="B14" s="1075"/>
      <c r="C14" s="1048"/>
      <c r="D14" s="437"/>
      <c r="E14" s="438"/>
      <c r="F14" s="439"/>
      <c r="G14" s="440"/>
      <c r="H14" s="439"/>
      <c r="I14" s="440"/>
      <c r="J14" s="439"/>
      <c r="K14" s="440"/>
      <c r="L14" s="439"/>
      <c r="M14" s="440"/>
      <c r="N14" s="439"/>
      <c r="O14" s="440"/>
      <c r="P14" s="439"/>
      <c r="Q14" s="440"/>
      <c r="R14" s="439"/>
      <c r="S14" s="440"/>
      <c r="T14" s="439"/>
      <c r="U14" s="440"/>
      <c r="V14" s="439"/>
      <c r="W14" s="440"/>
      <c r="X14" s="439"/>
      <c r="Y14" s="440"/>
      <c r="Z14" s="439"/>
      <c r="AA14" s="440"/>
      <c r="AB14" s="439"/>
      <c r="AC14" s="440"/>
      <c r="AD14" s="439"/>
      <c r="AE14" s="440"/>
      <c r="AF14" s="439"/>
      <c r="AG14" s="440"/>
      <c r="AH14" s="439"/>
      <c r="AI14" s="734"/>
      <c r="AJ14" s="735">
        <f t="shared" ref="AJ14:AK44" si="0">D14+F14+H14+J14+L14+N14+P14+R14+T14+V14+X14+Z14+AB14+AD14+AF14+AH14</f>
        <v>0</v>
      </c>
      <c r="AK14" s="736">
        <f t="shared" si="0"/>
        <v>0</v>
      </c>
      <c r="AL14">
        <f t="shared" ref="AL14:AL44" si="1">COUNT(D14:AI14)</f>
        <v>0</v>
      </c>
      <c r="AM14" s="737">
        <f t="shared" ref="AM14:AM44" si="2">AL14/2</f>
        <v>0</v>
      </c>
      <c r="AN14" s="1079"/>
      <c r="AO14" s="1081"/>
    </row>
    <row r="15" spans="1:46">
      <c r="B15" s="1075">
        <v>2</v>
      </c>
      <c r="C15" s="1047" t="s">
        <v>222</v>
      </c>
      <c r="D15" s="451"/>
      <c r="E15" s="450"/>
      <c r="F15" s="441"/>
      <c r="G15" s="436"/>
      <c r="H15" s="455">
        <v>2</v>
      </c>
      <c r="I15" s="450">
        <v>3</v>
      </c>
      <c r="J15" s="454">
        <v>4</v>
      </c>
      <c r="K15" s="450">
        <v>2</v>
      </c>
      <c r="L15" s="455">
        <v>1</v>
      </c>
      <c r="M15" s="450">
        <v>2</v>
      </c>
      <c r="N15" s="449"/>
      <c r="O15" s="450"/>
      <c r="P15" s="449"/>
      <c r="Q15" s="450"/>
      <c r="R15" s="449"/>
      <c r="S15" s="450"/>
      <c r="T15" s="449"/>
      <c r="U15" s="450"/>
      <c r="V15" s="449"/>
      <c r="W15" s="450"/>
      <c r="X15" s="449"/>
      <c r="Y15" s="450"/>
      <c r="Z15" s="454">
        <v>3</v>
      </c>
      <c r="AA15" s="450">
        <v>0</v>
      </c>
      <c r="AB15" s="454">
        <v>3</v>
      </c>
      <c r="AC15" s="450">
        <v>2</v>
      </c>
      <c r="AD15" s="449"/>
      <c r="AE15" s="450"/>
      <c r="AF15" s="449"/>
      <c r="AG15" s="450"/>
      <c r="AH15" s="449"/>
      <c r="AI15" s="730"/>
      <c r="AJ15" s="738">
        <f t="shared" si="0"/>
        <v>13</v>
      </c>
      <c r="AK15" s="739">
        <f t="shared" si="0"/>
        <v>9</v>
      </c>
      <c r="AL15">
        <f t="shared" si="1"/>
        <v>10</v>
      </c>
      <c r="AM15" s="737">
        <f t="shared" si="2"/>
        <v>5</v>
      </c>
      <c r="AN15"/>
      <c r="AO15" s="1082">
        <f>AM15+AM16</f>
        <v>5</v>
      </c>
      <c r="AT15" s="539" t="s">
        <v>327</v>
      </c>
    </row>
    <row r="16" spans="1:46" ht="15.75" thickBot="1">
      <c r="B16" s="1075">
        <v>2</v>
      </c>
      <c r="C16" s="1048"/>
      <c r="D16" s="442"/>
      <c r="E16" s="440"/>
      <c r="F16" s="443"/>
      <c r="G16" s="438"/>
      <c r="H16" s="439"/>
      <c r="I16" s="440"/>
      <c r="J16" s="439"/>
      <c r="K16" s="440"/>
      <c r="L16" s="439"/>
      <c r="M16" s="440"/>
      <c r="N16" s="439"/>
      <c r="O16" s="440"/>
      <c r="P16" s="439"/>
      <c r="Q16" s="440"/>
      <c r="R16" s="439"/>
      <c r="S16" s="440"/>
      <c r="T16" s="439"/>
      <c r="U16" s="440"/>
      <c r="V16" s="439"/>
      <c r="W16" s="440"/>
      <c r="X16" s="439"/>
      <c r="Y16" s="440"/>
      <c r="Z16" s="439"/>
      <c r="AA16" s="440"/>
      <c r="AB16" s="439"/>
      <c r="AC16" s="440"/>
      <c r="AD16" s="439"/>
      <c r="AE16" s="440"/>
      <c r="AF16" s="439"/>
      <c r="AG16" s="440"/>
      <c r="AH16" s="439"/>
      <c r="AI16" s="734"/>
      <c r="AJ16" s="735">
        <f t="shared" si="0"/>
        <v>0</v>
      </c>
      <c r="AK16" s="736">
        <f t="shared" si="0"/>
        <v>0</v>
      </c>
      <c r="AL16">
        <f t="shared" si="1"/>
        <v>0</v>
      </c>
      <c r="AM16" s="737">
        <f t="shared" si="2"/>
        <v>0</v>
      </c>
      <c r="AN16"/>
      <c r="AO16" s="1082"/>
      <c r="AT16" s="535" t="s">
        <v>328</v>
      </c>
    </row>
    <row r="17" spans="2:46">
      <c r="B17" s="1075">
        <v>3</v>
      </c>
      <c r="C17" s="1047" t="s">
        <v>172</v>
      </c>
      <c r="D17" s="451"/>
      <c r="E17" s="450"/>
      <c r="F17" s="454">
        <v>3</v>
      </c>
      <c r="G17" s="450">
        <v>2</v>
      </c>
      <c r="H17" s="441"/>
      <c r="I17" s="436"/>
      <c r="J17" s="449"/>
      <c r="K17" s="450"/>
      <c r="L17" s="449"/>
      <c r="M17" s="450"/>
      <c r="N17" s="449"/>
      <c r="O17" s="450"/>
      <c r="P17" s="453">
        <v>2</v>
      </c>
      <c r="Q17" s="450">
        <v>2</v>
      </c>
      <c r="R17" s="454">
        <v>2</v>
      </c>
      <c r="S17" s="450">
        <v>0</v>
      </c>
      <c r="T17" s="449"/>
      <c r="U17" s="450"/>
      <c r="V17" s="449"/>
      <c r="W17" s="450"/>
      <c r="X17" s="454">
        <v>2</v>
      </c>
      <c r="Y17" s="450">
        <v>1</v>
      </c>
      <c r="Z17" s="449"/>
      <c r="AA17" s="450"/>
      <c r="AB17" s="449"/>
      <c r="AC17" s="450"/>
      <c r="AD17" s="449"/>
      <c r="AE17" s="450"/>
      <c r="AF17" s="454">
        <v>2</v>
      </c>
      <c r="AG17" s="450">
        <v>0</v>
      </c>
      <c r="AH17" s="449"/>
      <c r="AI17" s="730"/>
      <c r="AJ17" s="738">
        <f t="shared" si="0"/>
        <v>11</v>
      </c>
      <c r="AK17" s="739">
        <f t="shared" si="0"/>
        <v>5</v>
      </c>
      <c r="AL17">
        <f t="shared" si="1"/>
        <v>10</v>
      </c>
      <c r="AM17" s="737">
        <f t="shared" si="2"/>
        <v>5</v>
      </c>
      <c r="AN17"/>
      <c r="AO17" s="1082">
        <f>AM17+AM18</f>
        <v>5</v>
      </c>
    </row>
    <row r="18" spans="2:46" ht="15.75" thickBot="1">
      <c r="B18" s="1075">
        <v>3</v>
      </c>
      <c r="C18" s="1048"/>
      <c r="D18" s="442"/>
      <c r="E18" s="440"/>
      <c r="F18" s="439"/>
      <c r="G18" s="440"/>
      <c r="H18" s="443"/>
      <c r="I18" s="438"/>
      <c r="J18" s="439"/>
      <c r="K18" s="440"/>
      <c r="L18" s="439"/>
      <c r="M18" s="440"/>
      <c r="N18" s="439"/>
      <c r="O18" s="440"/>
      <c r="P18" s="439"/>
      <c r="Q18" s="440"/>
      <c r="R18" s="439"/>
      <c r="S18" s="440"/>
      <c r="T18" s="439"/>
      <c r="U18" s="440"/>
      <c r="V18" s="439"/>
      <c r="W18" s="440"/>
      <c r="X18" s="439"/>
      <c r="Y18" s="440"/>
      <c r="Z18" s="439"/>
      <c r="AA18" s="440"/>
      <c r="AB18" s="439"/>
      <c r="AC18" s="440"/>
      <c r="AD18" s="439"/>
      <c r="AE18" s="440"/>
      <c r="AF18" s="439"/>
      <c r="AG18" s="440"/>
      <c r="AH18" s="439"/>
      <c r="AI18" s="734"/>
      <c r="AJ18" s="735">
        <f t="shared" si="0"/>
        <v>0</v>
      </c>
      <c r="AK18" s="736">
        <f t="shared" si="0"/>
        <v>0</v>
      </c>
      <c r="AL18">
        <f t="shared" si="1"/>
        <v>0</v>
      </c>
      <c r="AM18" s="737">
        <f t="shared" si="2"/>
        <v>0</v>
      </c>
      <c r="AN18"/>
      <c r="AO18" s="1082"/>
      <c r="AT18" s="534" t="s">
        <v>316</v>
      </c>
    </row>
    <row r="19" spans="2:46">
      <c r="B19" s="1075">
        <v>4</v>
      </c>
      <c r="C19" s="1047" t="s">
        <v>217</v>
      </c>
      <c r="D19" s="451"/>
      <c r="E19" s="450"/>
      <c r="F19" s="455">
        <v>2</v>
      </c>
      <c r="G19" s="450">
        <v>4</v>
      </c>
      <c r="H19" s="449"/>
      <c r="I19" s="450"/>
      <c r="J19" s="441"/>
      <c r="K19" s="436"/>
      <c r="L19" s="449"/>
      <c r="M19" s="450"/>
      <c r="N19" s="453">
        <v>0</v>
      </c>
      <c r="O19" s="450">
        <v>0</v>
      </c>
      <c r="P19" s="454">
        <v>3</v>
      </c>
      <c r="Q19" s="450">
        <v>1</v>
      </c>
      <c r="R19" s="456">
        <v>3</v>
      </c>
      <c r="S19" s="450">
        <v>1</v>
      </c>
      <c r="T19" s="449"/>
      <c r="U19" s="450"/>
      <c r="V19" s="449"/>
      <c r="W19" s="450"/>
      <c r="X19" s="454">
        <v>6</v>
      </c>
      <c r="Y19" s="450">
        <v>1</v>
      </c>
      <c r="Z19" s="449"/>
      <c r="AA19" s="450"/>
      <c r="AB19" s="449"/>
      <c r="AC19" s="450"/>
      <c r="AD19" s="449"/>
      <c r="AE19" s="450"/>
      <c r="AF19" s="449"/>
      <c r="AG19" s="450"/>
      <c r="AH19" s="449"/>
      <c r="AI19" s="730"/>
      <c r="AJ19" s="738">
        <f t="shared" si="0"/>
        <v>14</v>
      </c>
      <c r="AK19" s="739">
        <f t="shared" si="0"/>
        <v>7</v>
      </c>
      <c r="AL19">
        <f t="shared" si="1"/>
        <v>10</v>
      </c>
      <c r="AM19" s="737">
        <f t="shared" si="2"/>
        <v>5</v>
      </c>
      <c r="AN19"/>
      <c r="AO19" s="1082">
        <f>AM19+AM20</f>
        <v>5</v>
      </c>
      <c r="AT19" s="534" t="s">
        <v>322</v>
      </c>
    </row>
    <row r="20" spans="2:46" ht="15.75" thickBot="1">
      <c r="B20" s="1075">
        <v>4</v>
      </c>
      <c r="C20" s="1048"/>
      <c r="D20" s="442"/>
      <c r="E20" s="440"/>
      <c r="F20" s="439"/>
      <c r="G20" s="440"/>
      <c r="H20" s="439"/>
      <c r="I20" s="440"/>
      <c r="J20" s="443"/>
      <c r="K20" s="438"/>
      <c r="L20" s="439"/>
      <c r="M20" s="440"/>
      <c r="N20" s="439"/>
      <c r="O20" s="440"/>
      <c r="P20" s="439"/>
      <c r="Q20" s="440"/>
      <c r="R20" s="439"/>
      <c r="S20" s="440"/>
      <c r="T20" s="439"/>
      <c r="U20" s="440"/>
      <c r="V20" s="439"/>
      <c r="W20" s="440"/>
      <c r="X20" s="439"/>
      <c r="Y20" s="440"/>
      <c r="Z20" s="439"/>
      <c r="AA20" s="440"/>
      <c r="AB20" s="439"/>
      <c r="AC20" s="440"/>
      <c r="AD20" s="439"/>
      <c r="AE20" s="440"/>
      <c r="AF20" s="439"/>
      <c r="AG20" s="440"/>
      <c r="AH20" s="439"/>
      <c r="AI20" s="734"/>
      <c r="AJ20" s="735">
        <f t="shared" si="0"/>
        <v>0</v>
      </c>
      <c r="AK20" s="736">
        <f t="shared" si="0"/>
        <v>0</v>
      </c>
      <c r="AL20">
        <f t="shared" si="1"/>
        <v>0</v>
      </c>
      <c r="AM20" s="737">
        <f t="shared" si="2"/>
        <v>0</v>
      </c>
      <c r="AN20"/>
      <c r="AO20" s="1082"/>
    </row>
    <row r="21" spans="2:46">
      <c r="B21" s="530"/>
      <c r="C21" s="1047" t="s">
        <v>211</v>
      </c>
      <c r="D21" s="455">
        <v>1</v>
      </c>
      <c r="E21" s="450">
        <v>4</v>
      </c>
      <c r="F21" s="454">
        <v>2</v>
      </c>
      <c r="G21" s="450">
        <v>1</v>
      </c>
      <c r="H21" s="449"/>
      <c r="I21" s="450"/>
      <c r="J21" s="449"/>
      <c r="K21" s="450"/>
      <c r="L21" s="441"/>
      <c r="M21" s="436"/>
      <c r="N21" s="449"/>
      <c r="O21" s="450"/>
      <c r="P21" s="454">
        <v>3</v>
      </c>
      <c r="Q21" s="450">
        <v>2</v>
      </c>
      <c r="R21" s="449"/>
      <c r="S21" s="450"/>
      <c r="T21" s="449"/>
      <c r="U21" s="450"/>
      <c r="V21" s="449"/>
      <c r="W21" s="450"/>
      <c r="X21" s="453">
        <v>2</v>
      </c>
      <c r="Y21" s="450">
        <v>2</v>
      </c>
      <c r="Z21" s="449"/>
      <c r="AA21" s="450"/>
      <c r="AB21" s="449"/>
      <c r="AC21" s="450"/>
      <c r="AD21" s="449"/>
      <c r="AE21" s="450"/>
      <c r="AF21" s="454">
        <v>2</v>
      </c>
      <c r="AG21" s="450">
        <v>1</v>
      </c>
      <c r="AH21" s="449"/>
      <c r="AI21" s="730"/>
      <c r="AJ21" s="738">
        <f t="shared" si="0"/>
        <v>10</v>
      </c>
      <c r="AK21" s="739">
        <f t="shared" si="0"/>
        <v>10</v>
      </c>
      <c r="AL21">
        <f t="shared" si="1"/>
        <v>10</v>
      </c>
      <c r="AM21" s="737">
        <f t="shared" si="2"/>
        <v>5</v>
      </c>
      <c r="AN21"/>
      <c r="AO21" s="1082">
        <f>AM21+AM22</f>
        <v>5</v>
      </c>
    </row>
    <row r="22" spans="2:46" ht="15.75" thickBot="1">
      <c r="B22" s="530">
        <v>5</v>
      </c>
      <c r="C22" s="1048"/>
      <c r="D22" s="442"/>
      <c r="E22" s="440"/>
      <c r="F22" s="439"/>
      <c r="G22" s="440"/>
      <c r="H22" s="439"/>
      <c r="I22" s="440"/>
      <c r="J22" s="439"/>
      <c r="K22" s="440"/>
      <c r="L22" s="443"/>
      <c r="M22" s="438"/>
      <c r="N22" s="439"/>
      <c r="O22" s="440"/>
      <c r="P22" s="439"/>
      <c r="Q22" s="440"/>
      <c r="R22" s="439"/>
      <c r="S22" s="440"/>
      <c r="T22" s="439"/>
      <c r="U22" s="440"/>
      <c r="V22" s="439"/>
      <c r="W22" s="440"/>
      <c r="X22" s="439"/>
      <c r="Y22" s="440"/>
      <c r="Z22" s="439"/>
      <c r="AA22" s="440"/>
      <c r="AB22" s="439"/>
      <c r="AC22" s="440"/>
      <c r="AD22" s="439"/>
      <c r="AE22" s="440"/>
      <c r="AF22" s="439"/>
      <c r="AG22" s="440"/>
      <c r="AH22" s="439"/>
      <c r="AI22" s="734"/>
      <c r="AJ22" s="735">
        <f t="shared" si="0"/>
        <v>0</v>
      </c>
      <c r="AK22" s="736">
        <f t="shared" si="0"/>
        <v>0</v>
      </c>
      <c r="AL22">
        <f t="shared" si="1"/>
        <v>0</v>
      </c>
      <c r="AM22" s="737">
        <f t="shared" si="2"/>
        <v>0</v>
      </c>
      <c r="AN22"/>
      <c r="AO22" s="1082"/>
      <c r="AP22" s="111"/>
    </row>
    <row r="23" spans="2:46">
      <c r="B23" s="530"/>
      <c r="C23" s="1047" t="s">
        <v>215</v>
      </c>
      <c r="D23" s="451"/>
      <c r="E23" s="450"/>
      <c r="F23" s="449"/>
      <c r="G23" s="450"/>
      <c r="H23" s="449"/>
      <c r="I23" s="450"/>
      <c r="J23" s="453">
        <v>0</v>
      </c>
      <c r="K23" s="450">
        <v>0</v>
      </c>
      <c r="L23" s="449"/>
      <c r="M23" s="450"/>
      <c r="N23" s="441"/>
      <c r="O23" s="436"/>
      <c r="P23" s="449"/>
      <c r="Q23" s="450"/>
      <c r="R23" s="449"/>
      <c r="S23" s="450"/>
      <c r="T23" s="454">
        <v>4</v>
      </c>
      <c r="U23" s="450">
        <v>1</v>
      </c>
      <c r="V23" s="449"/>
      <c r="W23" s="450"/>
      <c r="X23" s="449"/>
      <c r="Y23" s="450"/>
      <c r="Z23" s="452">
        <v>2</v>
      </c>
      <c r="AA23" s="450">
        <v>3</v>
      </c>
      <c r="AB23" s="453">
        <v>0</v>
      </c>
      <c r="AC23" s="450">
        <v>0</v>
      </c>
      <c r="AD23" s="449"/>
      <c r="AE23" s="450"/>
      <c r="AF23" s="449"/>
      <c r="AG23" s="450"/>
      <c r="AH23" s="454">
        <v>7</v>
      </c>
      <c r="AI23" s="730">
        <v>0</v>
      </c>
      <c r="AJ23" s="738">
        <f t="shared" si="0"/>
        <v>13</v>
      </c>
      <c r="AK23" s="739">
        <f t="shared" si="0"/>
        <v>4</v>
      </c>
      <c r="AL23">
        <f t="shared" si="1"/>
        <v>10</v>
      </c>
      <c r="AM23" s="737">
        <f t="shared" si="2"/>
        <v>5</v>
      </c>
      <c r="AN23"/>
      <c r="AO23" s="1082">
        <f>AM23+AM24</f>
        <v>5</v>
      </c>
      <c r="AP23" s="111"/>
    </row>
    <row r="24" spans="2:46" ht="15.75" thickBot="1">
      <c r="B24" s="530">
        <v>6</v>
      </c>
      <c r="C24" s="1048"/>
      <c r="D24" s="442"/>
      <c r="E24" s="440"/>
      <c r="F24" s="439"/>
      <c r="G24" s="440"/>
      <c r="H24" s="439"/>
      <c r="I24" s="440"/>
      <c r="J24" s="439"/>
      <c r="K24" s="440"/>
      <c r="L24" s="439"/>
      <c r="M24" s="440"/>
      <c r="N24" s="443"/>
      <c r="O24" s="438"/>
      <c r="P24" s="439"/>
      <c r="Q24" s="440"/>
      <c r="R24" s="439"/>
      <c r="S24" s="440"/>
      <c r="T24" s="439"/>
      <c r="U24" s="440"/>
      <c r="V24" s="439"/>
      <c r="W24" s="440"/>
      <c r="X24" s="439"/>
      <c r="Y24" s="440"/>
      <c r="Z24" s="439"/>
      <c r="AA24" s="440"/>
      <c r="AB24" s="439"/>
      <c r="AC24" s="440"/>
      <c r="AD24" s="439"/>
      <c r="AE24" s="440"/>
      <c r="AF24" s="439"/>
      <c r="AG24" s="440"/>
      <c r="AH24" s="439"/>
      <c r="AI24" s="734"/>
      <c r="AJ24" s="735">
        <f t="shared" si="0"/>
        <v>0</v>
      </c>
      <c r="AK24" s="736">
        <f t="shared" si="0"/>
        <v>0</v>
      </c>
      <c r="AL24">
        <f t="shared" si="1"/>
        <v>0</v>
      </c>
      <c r="AM24" s="737">
        <f t="shared" si="2"/>
        <v>0</v>
      </c>
      <c r="AN24"/>
      <c r="AO24" s="1082"/>
      <c r="AP24" s="111"/>
    </row>
    <row r="25" spans="2:46">
      <c r="B25" s="530"/>
      <c r="C25" s="1047" t="s">
        <v>220</v>
      </c>
      <c r="D25" s="451"/>
      <c r="E25" s="450"/>
      <c r="F25" s="449"/>
      <c r="G25" s="450"/>
      <c r="H25" s="453">
        <v>2</v>
      </c>
      <c r="I25" s="450">
        <v>2</v>
      </c>
      <c r="J25" s="452">
        <v>1</v>
      </c>
      <c r="K25" s="450">
        <v>3</v>
      </c>
      <c r="L25" s="449"/>
      <c r="M25" s="450"/>
      <c r="N25" s="452">
        <v>2</v>
      </c>
      <c r="O25" s="450">
        <v>3</v>
      </c>
      <c r="P25" s="441"/>
      <c r="Q25" s="436"/>
      <c r="R25" s="449"/>
      <c r="S25" s="450"/>
      <c r="T25" s="449"/>
      <c r="U25" s="450"/>
      <c r="V25" s="449"/>
      <c r="W25" s="450"/>
      <c r="X25" s="449"/>
      <c r="Y25" s="450"/>
      <c r="Z25" s="454">
        <v>3</v>
      </c>
      <c r="AA25" s="450">
        <v>1</v>
      </c>
      <c r="AB25" s="449"/>
      <c r="AC25" s="450"/>
      <c r="AD25" s="454">
        <v>12</v>
      </c>
      <c r="AE25" s="450">
        <v>0</v>
      </c>
      <c r="AF25" s="449"/>
      <c r="AG25" s="450"/>
      <c r="AH25" s="449"/>
      <c r="AI25" s="730"/>
      <c r="AJ25" s="738">
        <f t="shared" si="0"/>
        <v>20</v>
      </c>
      <c r="AK25" s="739">
        <f t="shared" si="0"/>
        <v>9</v>
      </c>
      <c r="AL25">
        <f t="shared" si="1"/>
        <v>10</v>
      </c>
      <c r="AM25" s="737">
        <f t="shared" si="2"/>
        <v>5</v>
      </c>
      <c r="AN25"/>
      <c r="AO25" s="1082">
        <f>AM25+AM26</f>
        <v>5</v>
      </c>
    </row>
    <row r="26" spans="2:46" ht="15.75" thickBot="1">
      <c r="B26" s="530">
        <v>7</v>
      </c>
      <c r="C26" s="1048"/>
      <c r="D26" s="442"/>
      <c r="E26" s="440"/>
      <c r="F26" s="439"/>
      <c r="G26" s="440"/>
      <c r="H26" s="439"/>
      <c r="I26" s="440"/>
      <c r="J26" s="439"/>
      <c r="K26" s="440"/>
      <c r="L26" s="439"/>
      <c r="M26" s="440"/>
      <c r="N26" s="439"/>
      <c r="O26" s="440"/>
      <c r="P26" s="443"/>
      <c r="Q26" s="438"/>
      <c r="R26" s="439"/>
      <c r="S26" s="440"/>
      <c r="T26" s="439"/>
      <c r="U26" s="440"/>
      <c r="V26" s="439"/>
      <c r="W26" s="440"/>
      <c r="X26" s="439"/>
      <c r="Y26" s="440"/>
      <c r="Z26" s="439"/>
      <c r="AA26" s="440"/>
      <c r="AB26" s="439"/>
      <c r="AC26" s="440"/>
      <c r="AD26" s="439"/>
      <c r="AE26" s="440"/>
      <c r="AF26" s="439"/>
      <c r="AG26" s="440"/>
      <c r="AH26" s="439"/>
      <c r="AI26" s="734"/>
      <c r="AJ26" s="735">
        <f t="shared" si="0"/>
        <v>0</v>
      </c>
      <c r="AK26" s="736">
        <f t="shared" si="0"/>
        <v>0</v>
      </c>
      <c r="AL26">
        <f t="shared" si="1"/>
        <v>0</v>
      </c>
      <c r="AM26" s="737">
        <f t="shared" si="2"/>
        <v>0</v>
      </c>
      <c r="AN26"/>
      <c r="AO26" s="1082"/>
    </row>
    <row r="27" spans="2:46">
      <c r="B27" s="530"/>
      <c r="C27" s="1047" t="s">
        <v>226</v>
      </c>
      <c r="D27" s="451"/>
      <c r="E27" s="450"/>
      <c r="F27" s="449"/>
      <c r="G27" s="450"/>
      <c r="H27" s="452">
        <v>0</v>
      </c>
      <c r="I27" s="450">
        <v>2</v>
      </c>
      <c r="J27" s="452">
        <v>1</v>
      </c>
      <c r="K27" s="450">
        <v>3</v>
      </c>
      <c r="L27" s="449"/>
      <c r="M27" s="450"/>
      <c r="N27" s="449"/>
      <c r="O27" s="450"/>
      <c r="P27" s="449"/>
      <c r="Q27" s="450"/>
      <c r="R27" s="441"/>
      <c r="S27" s="436"/>
      <c r="T27" s="449"/>
      <c r="U27" s="450"/>
      <c r="V27" s="449"/>
      <c r="W27" s="450"/>
      <c r="X27" s="449"/>
      <c r="Y27" s="450"/>
      <c r="Z27" s="449"/>
      <c r="AA27" s="450"/>
      <c r="AB27" s="453">
        <v>5</v>
      </c>
      <c r="AC27" s="450">
        <v>5</v>
      </c>
      <c r="AD27" s="449"/>
      <c r="AE27" s="450"/>
      <c r="AF27" s="449"/>
      <c r="AG27" s="450"/>
      <c r="AH27" s="454">
        <v>3</v>
      </c>
      <c r="AI27" s="730">
        <v>0</v>
      </c>
      <c r="AJ27" s="738">
        <f t="shared" si="0"/>
        <v>9</v>
      </c>
      <c r="AK27" s="739">
        <f t="shared" si="0"/>
        <v>10</v>
      </c>
      <c r="AL27">
        <f t="shared" si="1"/>
        <v>8</v>
      </c>
      <c r="AM27" s="737">
        <f t="shared" si="2"/>
        <v>4</v>
      </c>
      <c r="AN27"/>
      <c r="AO27" s="1082">
        <f>AM27+AM28</f>
        <v>4</v>
      </c>
      <c r="AQ27" s="456"/>
      <c r="AR27" t="s">
        <v>240</v>
      </c>
    </row>
    <row r="28" spans="2:46" ht="15.75" thickBot="1">
      <c r="B28" s="530">
        <v>8</v>
      </c>
      <c r="C28" s="1048"/>
      <c r="D28" s="442"/>
      <c r="E28" s="440"/>
      <c r="F28" s="439"/>
      <c r="G28" s="440"/>
      <c r="H28" s="439"/>
      <c r="I28" s="440"/>
      <c r="J28" s="439"/>
      <c r="K28" s="440"/>
      <c r="L28" s="439"/>
      <c r="M28" s="440"/>
      <c r="N28" s="439"/>
      <c r="O28" s="440"/>
      <c r="P28" s="439"/>
      <c r="Q28" s="440"/>
      <c r="R28" s="443"/>
      <c r="S28" s="438"/>
      <c r="T28" s="439"/>
      <c r="U28" s="440"/>
      <c r="V28" s="439"/>
      <c r="W28" s="440"/>
      <c r="X28" s="439"/>
      <c r="Y28" s="440"/>
      <c r="Z28" s="439"/>
      <c r="AA28" s="440"/>
      <c r="AB28" s="439"/>
      <c r="AC28" s="440"/>
      <c r="AD28" s="439"/>
      <c r="AE28" s="440"/>
      <c r="AF28" s="439"/>
      <c r="AG28" s="440"/>
      <c r="AH28" s="439"/>
      <c r="AI28" s="734"/>
      <c r="AJ28" s="735">
        <f t="shared" si="0"/>
        <v>0</v>
      </c>
      <c r="AK28" s="736">
        <f t="shared" si="0"/>
        <v>0</v>
      </c>
      <c r="AL28">
        <f t="shared" si="1"/>
        <v>0</v>
      </c>
      <c r="AM28" s="737">
        <f t="shared" si="2"/>
        <v>0</v>
      </c>
      <c r="AN28"/>
      <c r="AO28" s="1082"/>
      <c r="AQ28" s="457"/>
      <c r="AR28" t="s">
        <v>241</v>
      </c>
    </row>
    <row r="29" spans="2:46">
      <c r="B29" s="530"/>
      <c r="C29" s="1047" t="s">
        <v>213</v>
      </c>
      <c r="D29" s="451"/>
      <c r="E29" s="450"/>
      <c r="F29" s="449"/>
      <c r="G29" s="450"/>
      <c r="H29" s="449"/>
      <c r="I29" s="450"/>
      <c r="J29" s="449"/>
      <c r="K29" s="450"/>
      <c r="L29" s="449"/>
      <c r="M29" s="450"/>
      <c r="N29" s="452">
        <v>1</v>
      </c>
      <c r="O29" s="450">
        <v>4</v>
      </c>
      <c r="P29" s="449"/>
      <c r="Q29" s="450"/>
      <c r="R29" s="449"/>
      <c r="S29" s="450"/>
      <c r="T29" s="441"/>
      <c r="U29" s="436"/>
      <c r="V29" s="454">
        <v>7</v>
      </c>
      <c r="W29" s="450">
        <v>0</v>
      </c>
      <c r="X29" s="449"/>
      <c r="Y29" s="450"/>
      <c r="Z29" s="449"/>
      <c r="AA29" s="450"/>
      <c r="AB29" s="452">
        <v>2</v>
      </c>
      <c r="AC29" s="450">
        <v>3</v>
      </c>
      <c r="AD29" s="449"/>
      <c r="AE29" s="450"/>
      <c r="AF29" s="449"/>
      <c r="AG29" s="450"/>
      <c r="AH29" s="454">
        <v>4</v>
      </c>
      <c r="AI29" s="730">
        <v>1</v>
      </c>
      <c r="AJ29" s="738">
        <f t="shared" si="0"/>
        <v>14</v>
      </c>
      <c r="AK29" s="739">
        <f t="shared" si="0"/>
        <v>8</v>
      </c>
      <c r="AL29">
        <f t="shared" si="1"/>
        <v>8</v>
      </c>
      <c r="AM29" s="737">
        <f t="shared" si="2"/>
        <v>4</v>
      </c>
      <c r="AN29"/>
      <c r="AO29" s="1082">
        <f>AM29+AM30</f>
        <v>4</v>
      </c>
      <c r="AQ29" s="458"/>
      <c r="AR29" t="s">
        <v>242</v>
      </c>
    </row>
    <row r="30" spans="2:46" ht="15.75" thickBot="1">
      <c r="B30" s="530">
        <v>9</v>
      </c>
      <c r="C30" s="1048"/>
      <c r="D30" s="442"/>
      <c r="E30" s="440"/>
      <c r="F30" s="439"/>
      <c r="G30" s="440"/>
      <c r="H30" s="439"/>
      <c r="I30" s="440"/>
      <c r="J30" s="439"/>
      <c r="K30" s="440"/>
      <c r="L30" s="439"/>
      <c r="M30" s="440"/>
      <c r="N30" s="439"/>
      <c r="O30" s="440"/>
      <c r="P30" s="439"/>
      <c r="Q30" s="440"/>
      <c r="R30" s="439"/>
      <c r="S30" s="440"/>
      <c r="T30" s="443"/>
      <c r="U30" s="438"/>
      <c r="V30" s="439"/>
      <c r="W30" s="440"/>
      <c r="X30" s="439"/>
      <c r="Y30" s="440"/>
      <c r="Z30" s="439"/>
      <c r="AA30" s="440"/>
      <c r="AB30" s="439"/>
      <c r="AC30" s="440"/>
      <c r="AD30" s="439"/>
      <c r="AE30" s="440"/>
      <c r="AF30" s="439"/>
      <c r="AG30" s="440"/>
      <c r="AH30" s="439"/>
      <c r="AI30" s="734"/>
      <c r="AJ30" s="735">
        <f t="shared" si="0"/>
        <v>0</v>
      </c>
      <c r="AK30" s="736">
        <f t="shared" si="0"/>
        <v>0</v>
      </c>
      <c r="AL30">
        <f t="shared" si="1"/>
        <v>0</v>
      </c>
      <c r="AM30" s="737">
        <f t="shared" si="2"/>
        <v>0</v>
      </c>
      <c r="AN30"/>
      <c r="AO30" s="1082"/>
    </row>
    <row r="31" spans="2:46">
      <c r="B31" s="530"/>
      <c r="C31" s="1049" t="s">
        <v>224</v>
      </c>
      <c r="D31" s="455">
        <v>0</v>
      </c>
      <c r="E31" s="450">
        <v>10</v>
      </c>
      <c r="F31" s="449"/>
      <c r="G31" s="450"/>
      <c r="H31" s="449"/>
      <c r="I31" s="450"/>
      <c r="J31" s="449"/>
      <c r="K31" s="450"/>
      <c r="L31" s="449"/>
      <c r="M31" s="450"/>
      <c r="N31" s="449"/>
      <c r="O31" s="450"/>
      <c r="P31" s="449"/>
      <c r="Q31" s="450"/>
      <c r="R31" s="449"/>
      <c r="S31" s="450"/>
      <c r="T31" s="452">
        <v>0</v>
      </c>
      <c r="U31" s="450">
        <v>7</v>
      </c>
      <c r="V31" s="441"/>
      <c r="W31" s="436"/>
      <c r="X31" s="449"/>
      <c r="Y31" s="450"/>
      <c r="Z31" s="449"/>
      <c r="AA31" s="450"/>
      <c r="AB31" s="452">
        <v>0</v>
      </c>
      <c r="AC31" s="450">
        <v>8</v>
      </c>
      <c r="AD31" s="454">
        <v>4</v>
      </c>
      <c r="AE31" s="450">
        <v>0</v>
      </c>
      <c r="AF31" s="452">
        <v>2</v>
      </c>
      <c r="AG31" s="450">
        <v>3</v>
      </c>
      <c r="AH31" s="452">
        <v>1</v>
      </c>
      <c r="AI31" s="730">
        <v>3</v>
      </c>
      <c r="AJ31" s="738">
        <f t="shared" si="0"/>
        <v>7</v>
      </c>
      <c r="AK31" s="739">
        <f t="shared" si="0"/>
        <v>31</v>
      </c>
      <c r="AL31">
        <f t="shared" si="1"/>
        <v>12</v>
      </c>
      <c r="AM31" s="737">
        <f t="shared" si="2"/>
        <v>6</v>
      </c>
      <c r="AN31"/>
      <c r="AO31" s="1082">
        <f>AM31+AM32</f>
        <v>6</v>
      </c>
      <c r="AS31" s="534" t="s">
        <v>315</v>
      </c>
    </row>
    <row r="32" spans="2:46" ht="15.75" thickBot="1">
      <c r="B32" s="530">
        <v>10</v>
      </c>
      <c r="C32" s="1050"/>
      <c r="D32" s="442"/>
      <c r="E32" s="440"/>
      <c r="F32" s="439"/>
      <c r="G32" s="440"/>
      <c r="H32" s="439"/>
      <c r="I32" s="440"/>
      <c r="J32" s="439"/>
      <c r="K32" s="440"/>
      <c r="L32" s="439"/>
      <c r="M32" s="440"/>
      <c r="N32" s="439"/>
      <c r="O32" s="440"/>
      <c r="P32" s="439"/>
      <c r="Q32" s="440"/>
      <c r="R32" s="439"/>
      <c r="S32" s="440"/>
      <c r="T32" s="439"/>
      <c r="U32" s="440"/>
      <c r="V32" s="443"/>
      <c r="W32" s="438"/>
      <c r="X32" s="439"/>
      <c r="Y32" s="440"/>
      <c r="Z32" s="439"/>
      <c r="AA32" s="440"/>
      <c r="AB32" s="439"/>
      <c r="AC32" s="440"/>
      <c r="AD32" s="439"/>
      <c r="AE32" s="440"/>
      <c r="AF32" s="439"/>
      <c r="AG32" s="440"/>
      <c r="AH32" s="439"/>
      <c r="AI32" s="734"/>
      <c r="AJ32" s="735">
        <f t="shared" si="0"/>
        <v>0</v>
      </c>
      <c r="AK32" s="736">
        <f t="shared" si="0"/>
        <v>0</v>
      </c>
      <c r="AL32">
        <f t="shared" si="1"/>
        <v>0</v>
      </c>
      <c r="AM32" s="737">
        <f t="shared" si="2"/>
        <v>0</v>
      </c>
      <c r="AN32"/>
      <c r="AO32" s="1082"/>
      <c r="AS32" s="534" t="s">
        <v>323</v>
      </c>
    </row>
    <row r="33" spans="2:41">
      <c r="B33" s="530"/>
      <c r="C33" s="1047" t="s">
        <v>218</v>
      </c>
      <c r="D33" s="452">
        <v>1</v>
      </c>
      <c r="E33" s="450">
        <v>10</v>
      </c>
      <c r="F33" s="449"/>
      <c r="G33" s="450"/>
      <c r="H33" s="452">
        <v>1</v>
      </c>
      <c r="I33" s="450">
        <v>2</v>
      </c>
      <c r="J33" s="452">
        <v>1</v>
      </c>
      <c r="K33" s="450">
        <v>6</v>
      </c>
      <c r="L33" s="453">
        <v>2</v>
      </c>
      <c r="M33" s="450">
        <v>2</v>
      </c>
      <c r="N33" s="449"/>
      <c r="O33" s="450"/>
      <c r="P33" s="449"/>
      <c r="Q33" s="450"/>
      <c r="R33" s="449"/>
      <c r="S33" s="450"/>
      <c r="T33" s="449"/>
      <c r="U33" s="450"/>
      <c r="V33" s="449"/>
      <c r="W33" s="450"/>
      <c r="X33" s="441"/>
      <c r="Y33" s="436"/>
      <c r="Z33" s="449"/>
      <c r="AA33" s="450"/>
      <c r="AB33" s="449"/>
      <c r="AC33" s="450"/>
      <c r="AD33" s="454">
        <v>8</v>
      </c>
      <c r="AE33" s="450">
        <v>0</v>
      </c>
      <c r="AF33" s="449"/>
      <c r="AG33" s="450"/>
      <c r="AH33" s="449"/>
      <c r="AI33" s="730"/>
      <c r="AJ33" s="738">
        <f t="shared" si="0"/>
        <v>13</v>
      </c>
      <c r="AK33" s="739">
        <f t="shared" si="0"/>
        <v>20</v>
      </c>
      <c r="AL33">
        <f t="shared" si="1"/>
        <v>10</v>
      </c>
      <c r="AM33" s="737">
        <f t="shared" si="2"/>
        <v>5</v>
      </c>
      <c r="AN33"/>
      <c r="AO33" s="1082">
        <f>AM33+AM34</f>
        <v>5</v>
      </c>
    </row>
    <row r="34" spans="2:41" ht="15.75" thickBot="1">
      <c r="B34" s="530">
        <v>11</v>
      </c>
      <c r="C34" s="1048"/>
      <c r="D34" s="442"/>
      <c r="E34" s="440"/>
      <c r="F34" s="439"/>
      <c r="G34" s="440"/>
      <c r="H34" s="439"/>
      <c r="I34" s="440"/>
      <c r="J34" s="439"/>
      <c r="K34" s="440"/>
      <c r="L34" s="439"/>
      <c r="M34" s="440"/>
      <c r="N34" s="439"/>
      <c r="O34" s="440"/>
      <c r="P34" s="439"/>
      <c r="Q34" s="440"/>
      <c r="R34" s="439"/>
      <c r="S34" s="440"/>
      <c r="T34" s="439"/>
      <c r="U34" s="440"/>
      <c r="V34" s="439"/>
      <c r="W34" s="440"/>
      <c r="X34" s="443"/>
      <c r="Y34" s="438"/>
      <c r="Z34" s="439"/>
      <c r="AA34" s="440"/>
      <c r="AB34" s="439"/>
      <c r="AC34" s="440"/>
      <c r="AD34" s="439"/>
      <c r="AE34" s="440"/>
      <c r="AF34" s="439"/>
      <c r="AG34" s="440"/>
      <c r="AH34" s="439"/>
      <c r="AI34" s="734"/>
      <c r="AJ34" s="735">
        <f t="shared" si="0"/>
        <v>0</v>
      </c>
      <c r="AK34" s="736">
        <f t="shared" si="0"/>
        <v>0</v>
      </c>
      <c r="AL34">
        <f t="shared" si="1"/>
        <v>0</v>
      </c>
      <c r="AM34" s="737">
        <f t="shared" si="2"/>
        <v>0</v>
      </c>
      <c r="AN34"/>
      <c r="AO34" s="1082"/>
    </row>
    <row r="35" spans="2:41">
      <c r="B35" s="530"/>
      <c r="C35" s="1047" t="s">
        <v>219</v>
      </c>
      <c r="D35" s="451"/>
      <c r="E35" s="450"/>
      <c r="F35" s="452">
        <v>0</v>
      </c>
      <c r="G35" s="450">
        <v>3</v>
      </c>
      <c r="H35" s="449"/>
      <c r="I35" s="450"/>
      <c r="J35" s="449"/>
      <c r="K35" s="450"/>
      <c r="L35" s="449"/>
      <c r="M35" s="450"/>
      <c r="N35" s="454">
        <v>3</v>
      </c>
      <c r="O35" s="450">
        <v>2</v>
      </c>
      <c r="P35" s="452">
        <v>1</v>
      </c>
      <c r="Q35" s="450">
        <v>3</v>
      </c>
      <c r="R35" s="453">
        <v>5</v>
      </c>
      <c r="S35" s="450">
        <v>5</v>
      </c>
      <c r="T35" s="449"/>
      <c r="U35" s="450"/>
      <c r="V35" s="449"/>
      <c r="W35" s="450"/>
      <c r="X35" s="449"/>
      <c r="Y35" s="450"/>
      <c r="Z35" s="441"/>
      <c r="AA35" s="436"/>
      <c r="AB35" s="449"/>
      <c r="AC35" s="450"/>
      <c r="AD35" s="449"/>
      <c r="AE35" s="450"/>
      <c r="AF35" s="449"/>
      <c r="AG35" s="450"/>
      <c r="AH35" s="449"/>
      <c r="AI35" s="730"/>
      <c r="AJ35" s="738">
        <f t="shared" si="0"/>
        <v>9</v>
      </c>
      <c r="AK35" s="739">
        <f t="shared" si="0"/>
        <v>13</v>
      </c>
      <c r="AL35">
        <f t="shared" si="1"/>
        <v>8</v>
      </c>
      <c r="AM35" s="737">
        <f t="shared" si="2"/>
        <v>4</v>
      </c>
      <c r="AN35"/>
      <c r="AO35" s="1082">
        <f>AM35+AM36</f>
        <v>4</v>
      </c>
    </row>
    <row r="36" spans="2:41" ht="15.75" thickBot="1">
      <c r="B36" s="530">
        <v>12</v>
      </c>
      <c r="C36" s="1048"/>
      <c r="D36" s="442"/>
      <c r="E36" s="440"/>
      <c r="F36" s="439"/>
      <c r="G36" s="440"/>
      <c r="H36" s="439"/>
      <c r="I36" s="440"/>
      <c r="J36" s="439"/>
      <c r="K36" s="440"/>
      <c r="L36" s="439"/>
      <c r="M36" s="440"/>
      <c r="N36" s="439"/>
      <c r="O36" s="440"/>
      <c r="P36" s="439"/>
      <c r="Q36" s="440"/>
      <c r="R36" s="439"/>
      <c r="S36" s="440"/>
      <c r="T36" s="439"/>
      <c r="U36" s="440"/>
      <c r="V36" s="439"/>
      <c r="W36" s="440"/>
      <c r="X36" s="439"/>
      <c r="Y36" s="440"/>
      <c r="Z36" s="443"/>
      <c r="AA36" s="438"/>
      <c r="AB36" s="439"/>
      <c r="AC36" s="440"/>
      <c r="AD36" s="439"/>
      <c r="AE36" s="440"/>
      <c r="AF36" s="439"/>
      <c r="AG36" s="440"/>
      <c r="AH36" s="439"/>
      <c r="AI36" s="734"/>
      <c r="AJ36" s="735">
        <f t="shared" si="0"/>
        <v>0</v>
      </c>
      <c r="AK36" s="736">
        <f t="shared" si="0"/>
        <v>0</v>
      </c>
      <c r="AL36">
        <f t="shared" si="1"/>
        <v>0</v>
      </c>
      <c r="AM36" s="737">
        <f t="shared" si="2"/>
        <v>0</v>
      </c>
      <c r="AN36"/>
      <c r="AO36" s="1082"/>
    </row>
    <row r="37" spans="2:41">
      <c r="B37" s="530"/>
      <c r="C37" s="1047" t="s">
        <v>221</v>
      </c>
      <c r="D37" s="451"/>
      <c r="E37" s="450"/>
      <c r="F37" s="452">
        <v>2</v>
      </c>
      <c r="G37" s="450">
        <v>3</v>
      </c>
      <c r="H37" s="449"/>
      <c r="I37" s="450"/>
      <c r="J37" s="449"/>
      <c r="K37" s="450"/>
      <c r="L37" s="449"/>
      <c r="M37" s="450"/>
      <c r="N37" s="453">
        <v>0</v>
      </c>
      <c r="O37" s="450">
        <v>0</v>
      </c>
      <c r="P37" s="449"/>
      <c r="Q37" s="450"/>
      <c r="R37" s="449"/>
      <c r="S37" s="450"/>
      <c r="T37" s="454">
        <v>3</v>
      </c>
      <c r="U37" s="450">
        <v>2</v>
      </c>
      <c r="V37" s="454">
        <v>8</v>
      </c>
      <c r="W37" s="450">
        <v>0</v>
      </c>
      <c r="X37" s="449"/>
      <c r="Y37" s="450"/>
      <c r="Z37" s="449"/>
      <c r="AA37" s="450"/>
      <c r="AB37" s="441"/>
      <c r="AC37" s="436"/>
      <c r="AD37" s="449"/>
      <c r="AE37" s="450"/>
      <c r="AF37" s="449"/>
      <c r="AG37" s="450"/>
      <c r="AH37" s="454">
        <v>6</v>
      </c>
      <c r="AI37" s="730">
        <v>1</v>
      </c>
      <c r="AJ37" s="738">
        <f t="shared" si="0"/>
        <v>19</v>
      </c>
      <c r="AK37" s="739">
        <f t="shared" si="0"/>
        <v>6</v>
      </c>
      <c r="AL37">
        <f t="shared" si="1"/>
        <v>10</v>
      </c>
      <c r="AM37" s="737">
        <f t="shared" si="2"/>
        <v>5</v>
      </c>
      <c r="AN37"/>
      <c r="AO37" s="1082">
        <f>AM37+AM38</f>
        <v>5</v>
      </c>
    </row>
    <row r="38" spans="2:41" ht="15.75" thickBot="1">
      <c r="B38" s="530">
        <v>13</v>
      </c>
      <c r="C38" s="1048"/>
      <c r="D38" s="442"/>
      <c r="E38" s="440"/>
      <c r="F38" s="439"/>
      <c r="G38" s="440"/>
      <c r="H38" s="439"/>
      <c r="I38" s="440"/>
      <c r="J38" s="439"/>
      <c r="K38" s="440"/>
      <c r="L38" s="439"/>
      <c r="M38" s="440"/>
      <c r="N38" s="439"/>
      <c r="O38" s="440"/>
      <c r="P38" s="439"/>
      <c r="Q38" s="440"/>
      <c r="R38" s="439"/>
      <c r="S38" s="440"/>
      <c r="T38" s="439"/>
      <c r="U38" s="440"/>
      <c r="V38" s="439"/>
      <c r="W38" s="440"/>
      <c r="X38" s="439"/>
      <c r="Y38" s="440"/>
      <c r="Z38" s="439"/>
      <c r="AA38" s="440"/>
      <c r="AB38" s="443"/>
      <c r="AC38" s="438"/>
      <c r="AD38" s="439"/>
      <c r="AE38" s="440"/>
      <c r="AF38" s="439"/>
      <c r="AG38" s="440"/>
      <c r="AH38" s="439"/>
      <c r="AI38" s="734"/>
      <c r="AJ38" s="735">
        <f t="shared" si="0"/>
        <v>0</v>
      </c>
      <c r="AK38" s="736">
        <f t="shared" si="0"/>
        <v>0</v>
      </c>
      <c r="AL38">
        <f t="shared" si="1"/>
        <v>0</v>
      </c>
      <c r="AM38" s="737">
        <f t="shared" si="2"/>
        <v>0</v>
      </c>
      <c r="AN38"/>
      <c r="AO38" s="1082"/>
    </row>
    <row r="39" spans="2:41">
      <c r="B39" s="530"/>
      <c r="C39" s="1047" t="s">
        <v>223</v>
      </c>
      <c r="D39" s="455">
        <v>0</v>
      </c>
      <c r="E39" s="450">
        <v>10</v>
      </c>
      <c r="F39" s="449"/>
      <c r="G39" s="450"/>
      <c r="H39" s="449"/>
      <c r="I39" s="450"/>
      <c r="J39" s="449"/>
      <c r="K39" s="450"/>
      <c r="L39" s="449"/>
      <c r="M39" s="450"/>
      <c r="N39" s="449"/>
      <c r="O39" s="450"/>
      <c r="P39" s="452">
        <v>0</v>
      </c>
      <c r="Q39" s="450">
        <v>12</v>
      </c>
      <c r="R39" s="449"/>
      <c r="S39" s="450"/>
      <c r="T39" s="449"/>
      <c r="U39" s="450"/>
      <c r="V39" s="452">
        <v>0</v>
      </c>
      <c r="W39" s="450">
        <v>4</v>
      </c>
      <c r="X39" s="452">
        <v>0</v>
      </c>
      <c r="Y39" s="450">
        <v>8</v>
      </c>
      <c r="Z39" s="449"/>
      <c r="AA39" s="450"/>
      <c r="AB39" s="449"/>
      <c r="AC39" s="450"/>
      <c r="AD39" s="441"/>
      <c r="AE39" s="436"/>
      <c r="AF39" s="453">
        <v>0</v>
      </c>
      <c r="AG39" s="450">
        <v>0</v>
      </c>
      <c r="AH39" s="449"/>
      <c r="AI39" s="730"/>
      <c r="AJ39" s="738">
        <f t="shared" si="0"/>
        <v>0</v>
      </c>
      <c r="AK39" s="739">
        <f t="shared" si="0"/>
        <v>34</v>
      </c>
      <c r="AL39">
        <f t="shared" si="1"/>
        <v>10</v>
      </c>
      <c r="AM39" s="737">
        <f t="shared" si="2"/>
        <v>5</v>
      </c>
      <c r="AN39"/>
      <c r="AO39" s="1082">
        <f>AM39+AM40</f>
        <v>5</v>
      </c>
    </row>
    <row r="40" spans="2:41" ht="15.75" thickBot="1">
      <c r="B40" s="530">
        <v>14</v>
      </c>
      <c r="C40" s="1048"/>
      <c r="D40" s="442"/>
      <c r="E40" s="440"/>
      <c r="F40" s="439"/>
      <c r="G40" s="440"/>
      <c r="H40" s="439"/>
      <c r="I40" s="440"/>
      <c r="J40" s="439"/>
      <c r="K40" s="440"/>
      <c r="L40" s="439"/>
      <c r="M40" s="440"/>
      <c r="N40" s="439"/>
      <c r="O40" s="440"/>
      <c r="P40" s="439"/>
      <c r="Q40" s="440"/>
      <c r="R40" s="439"/>
      <c r="S40" s="440"/>
      <c r="T40" s="439"/>
      <c r="U40" s="440"/>
      <c r="V40" s="439"/>
      <c r="W40" s="440"/>
      <c r="X40" s="439"/>
      <c r="Y40" s="440"/>
      <c r="Z40" s="439"/>
      <c r="AA40" s="440"/>
      <c r="AB40" s="439"/>
      <c r="AC40" s="440"/>
      <c r="AD40" s="443"/>
      <c r="AE40" s="438"/>
      <c r="AF40" s="439"/>
      <c r="AG40" s="440"/>
      <c r="AH40" s="439"/>
      <c r="AI40" s="734"/>
      <c r="AJ40" s="735">
        <f t="shared" si="0"/>
        <v>0</v>
      </c>
      <c r="AK40" s="736">
        <f t="shared" si="0"/>
        <v>0</v>
      </c>
      <c r="AL40">
        <f t="shared" si="1"/>
        <v>0</v>
      </c>
      <c r="AM40" s="737">
        <f t="shared" si="2"/>
        <v>0</v>
      </c>
      <c r="AN40"/>
      <c r="AO40" s="1082"/>
    </row>
    <row r="41" spans="2:41">
      <c r="B41" s="530"/>
      <c r="C41" s="1047" t="s">
        <v>225</v>
      </c>
      <c r="D41" s="452">
        <v>0</v>
      </c>
      <c r="E41" s="450">
        <v>9</v>
      </c>
      <c r="F41" s="449"/>
      <c r="G41" s="450"/>
      <c r="H41" s="452">
        <v>0</v>
      </c>
      <c r="I41" s="450">
        <v>2</v>
      </c>
      <c r="J41" s="449"/>
      <c r="K41" s="450"/>
      <c r="L41" s="452">
        <v>1</v>
      </c>
      <c r="M41" s="450">
        <v>2</v>
      </c>
      <c r="N41" s="449"/>
      <c r="O41" s="450"/>
      <c r="P41" s="449"/>
      <c r="Q41" s="450"/>
      <c r="R41" s="449"/>
      <c r="S41" s="450"/>
      <c r="T41" s="449"/>
      <c r="U41" s="450"/>
      <c r="V41" s="454">
        <v>3</v>
      </c>
      <c r="W41" s="450">
        <v>2</v>
      </c>
      <c r="X41" s="449"/>
      <c r="Y41" s="450"/>
      <c r="Z41" s="449"/>
      <c r="AA41" s="450"/>
      <c r="AB41" s="449"/>
      <c r="AC41" s="450"/>
      <c r="AD41" s="453">
        <v>0</v>
      </c>
      <c r="AE41" s="450">
        <v>0</v>
      </c>
      <c r="AF41" s="441"/>
      <c r="AG41" s="436"/>
      <c r="AH41" s="449"/>
      <c r="AI41" s="730"/>
      <c r="AJ41" s="738">
        <f t="shared" si="0"/>
        <v>4</v>
      </c>
      <c r="AK41" s="739">
        <f t="shared" si="0"/>
        <v>15</v>
      </c>
      <c r="AL41">
        <f t="shared" si="1"/>
        <v>10</v>
      </c>
      <c r="AM41" s="737">
        <f t="shared" si="2"/>
        <v>5</v>
      </c>
      <c r="AN41"/>
      <c r="AO41" s="1082">
        <f>AM41+AM42</f>
        <v>5</v>
      </c>
    </row>
    <row r="42" spans="2:41" ht="15.75" thickBot="1">
      <c r="B42" s="530">
        <v>15</v>
      </c>
      <c r="C42" s="1048"/>
      <c r="D42" s="444"/>
      <c r="E42" s="445"/>
      <c r="F42" s="446"/>
      <c r="G42" s="445"/>
      <c r="H42" s="446"/>
      <c r="I42" s="445"/>
      <c r="J42" s="446"/>
      <c r="K42" s="445"/>
      <c r="L42" s="446"/>
      <c r="M42" s="445"/>
      <c r="N42" s="446"/>
      <c r="O42" s="445"/>
      <c r="P42" s="446"/>
      <c r="Q42" s="445"/>
      <c r="R42" s="446"/>
      <c r="S42" s="445"/>
      <c r="T42" s="446"/>
      <c r="U42" s="445"/>
      <c r="V42" s="446"/>
      <c r="W42" s="445"/>
      <c r="X42" s="446"/>
      <c r="Y42" s="445"/>
      <c r="Z42" s="446"/>
      <c r="AA42" s="445"/>
      <c r="AB42" s="446"/>
      <c r="AC42" s="445"/>
      <c r="AD42" s="446"/>
      <c r="AE42" s="445"/>
      <c r="AF42" s="447"/>
      <c r="AG42" s="448"/>
      <c r="AH42" s="446"/>
      <c r="AI42" s="740"/>
      <c r="AJ42" s="735">
        <f t="shared" si="0"/>
        <v>0</v>
      </c>
      <c r="AK42" s="736">
        <f t="shared" si="0"/>
        <v>0</v>
      </c>
      <c r="AL42">
        <f t="shared" si="1"/>
        <v>0</v>
      </c>
      <c r="AM42" s="737">
        <f t="shared" si="2"/>
        <v>0</v>
      </c>
      <c r="AN42"/>
      <c r="AO42" s="1082"/>
    </row>
    <row r="43" spans="2:41">
      <c r="B43" s="530"/>
      <c r="C43" s="1047" t="s">
        <v>200</v>
      </c>
      <c r="D43" s="449"/>
      <c r="E43" s="450"/>
      <c r="F43" s="449"/>
      <c r="G43" s="450"/>
      <c r="H43" s="449"/>
      <c r="I43" s="450"/>
      <c r="J43" s="449"/>
      <c r="K43" s="450"/>
      <c r="L43" s="449"/>
      <c r="M43" s="450"/>
      <c r="N43" s="452">
        <v>0</v>
      </c>
      <c r="O43" s="450">
        <v>7</v>
      </c>
      <c r="P43" s="449"/>
      <c r="Q43" s="450"/>
      <c r="R43" s="452">
        <v>0</v>
      </c>
      <c r="S43" s="450">
        <v>3</v>
      </c>
      <c r="T43" s="452">
        <v>1</v>
      </c>
      <c r="U43" s="450">
        <v>4</v>
      </c>
      <c r="V43" s="454">
        <v>4</v>
      </c>
      <c r="W43" s="450">
        <v>1</v>
      </c>
      <c r="X43" s="449"/>
      <c r="Y43" s="450"/>
      <c r="Z43" s="449"/>
      <c r="AA43" s="450"/>
      <c r="AB43" s="452">
        <v>1</v>
      </c>
      <c r="AC43" s="450">
        <v>6</v>
      </c>
      <c r="AD43" s="449"/>
      <c r="AE43" s="450"/>
      <c r="AF43" s="449"/>
      <c r="AG43" s="450"/>
      <c r="AH43" s="441"/>
      <c r="AI43" s="741"/>
      <c r="AJ43" s="738">
        <f t="shared" si="0"/>
        <v>6</v>
      </c>
      <c r="AK43" s="739">
        <f t="shared" si="0"/>
        <v>21</v>
      </c>
      <c r="AL43">
        <f t="shared" si="1"/>
        <v>10</v>
      </c>
      <c r="AM43" s="737">
        <f t="shared" si="2"/>
        <v>5</v>
      </c>
      <c r="AN43"/>
      <c r="AO43" s="1082">
        <f>AM43+AM44</f>
        <v>5</v>
      </c>
    </row>
    <row r="44" spans="2:41" ht="15.75" thickBot="1">
      <c r="B44" s="530">
        <v>16</v>
      </c>
      <c r="C44" s="1048"/>
      <c r="D44" s="439"/>
      <c r="E44" s="440"/>
      <c r="F44" s="439"/>
      <c r="G44" s="440"/>
      <c r="H44" s="439"/>
      <c r="I44" s="440"/>
      <c r="J44" s="439"/>
      <c r="K44" s="440"/>
      <c r="L44" s="439"/>
      <c r="M44" s="440"/>
      <c r="N44" s="439"/>
      <c r="O44" s="440"/>
      <c r="P44" s="439"/>
      <c r="Q44" s="440"/>
      <c r="R44" s="439"/>
      <c r="S44" s="440"/>
      <c r="T44" s="439"/>
      <c r="U44" s="440"/>
      <c r="V44" s="439"/>
      <c r="W44" s="440"/>
      <c r="X44" s="439"/>
      <c r="Y44" s="440"/>
      <c r="Z44" s="439"/>
      <c r="AA44" s="440"/>
      <c r="AB44" s="439"/>
      <c r="AC44" s="440"/>
      <c r="AD44" s="439"/>
      <c r="AE44" s="440"/>
      <c r="AF44" s="439"/>
      <c r="AG44" s="440"/>
      <c r="AH44" s="447"/>
      <c r="AI44" s="742"/>
      <c r="AJ44" s="743">
        <f t="shared" si="0"/>
        <v>0</v>
      </c>
      <c r="AK44" s="744">
        <f t="shared" si="0"/>
        <v>0</v>
      </c>
      <c r="AL44">
        <f t="shared" si="1"/>
        <v>0</v>
      </c>
      <c r="AM44" s="737">
        <f t="shared" si="2"/>
        <v>0</v>
      </c>
      <c r="AN44"/>
      <c r="AO44" s="1082"/>
    </row>
    <row r="45" spans="2:41">
      <c r="D45" s="1046"/>
      <c r="E45" s="1046"/>
      <c r="F45" s="1046"/>
      <c r="G45" s="1046"/>
      <c r="H45" s="1046"/>
      <c r="I45" s="1046"/>
      <c r="J45" s="1046"/>
      <c r="K45" s="1046"/>
      <c r="L45" s="1046"/>
      <c r="M45" s="1046"/>
      <c r="N45" s="1046"/>
      <c r="O45" s="1046"/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</row>
    <row r="46" spans="2:41">
      <c r="D46" s="727"/>
      <c r="E46" s="18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2:41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728"/>
      <c r="AA47" s="1"/>
      <c r="AB47" s="1"/>
      <c r="AC47" s="1"/>
      <c r="AD47" s="1"/>
      <c r="AE47" s="1"/>
      <c r="AF47" s="1"/>
      <c r="AG47" s="1"/>
      <c r="AH47" s="1"/>
      <c r="AI47" s="1"/>
    </row>
    <row r="50" spans="4:8">
      <c r="D50" s="397" t="s">
        <v>174</v>
      </c>
    </row>
    <row r="51" spans="4:8">
      <c r="D51" s="4" t="s">
        <v>185</v>
      </c>
      <c r="G51" s="4"/>
    </row>
    <row r="52" spans="4:8">
      <c r="D52" t="s">
        <v>239</v>
      </c>
      <c r="E52" s="4"/>
      <c r="H52" s="4"/>
    </row>
    <row r="53" spans="4:8">
      <c r="D53" s="4" t="s">
        <v>186</v>
      </c>
      <c r="G53" s="4"/>
    </row>
    <row r="54" spans="4:8">
      <c r="D54" t="s">
        <v>187</v>
      </c>
      <c r="E54" s="4"/>
      <c r="G54" s="4"/>
    </row>
    <row r="55" spans="4:8">
      <c r="D55" s="4" t="s">
        <v>188</v>
      </c>
      <c r="F55" s="4"/>
    </row>
    <row r="56" spans="4:8">
      <c r="D56" t="s">
        <v>189</v>
      </c>
      <c r="E56" s="4"/>
      <c r="H56" s="4"/>
    </row>
    <row r="57" spans="4:8">
      <c r="D57" s="4" t="s">
        <v>190</v>
      </c>
      <c r="F57" s="4"/>
    </row>
    <row r="58" spans="4:8">
      <c r="D58" s="4" t="s">
        <v>191</v>
      </c>
      <c r="F58" s="4"/>
    </row>
    <row r="61" spans="4:8">
      <c r="D61" s="397" t="s">
        <v>175</v>
      </c>
    </row>
    <row r="62" spans="4:8">
      <c r="D62" s="4" t="s">
        <v>192</v>
      </c>
      <c r="H62" s="4"/>
    </row>
    <row r="63" spans="4:8">
      <c r="D63" t="s">
        <v>193</v>
      </c>
      <c r="E63" s="4"/>
      <c r="G63" s="4"/>
    </row>
    <row r="64" spans="4:8">
      <c r="D64" t="s">
        <v>194</v>
      </c>
      <c r="E64" s="4"/>
      <c r="F64" s="4"/>
    </row>
    <row r="65" spans="4:10">
      <c r="D65" s="4" t="s">
        <v>195</v>
      </c>
      <c r="G65" s="4"/>
    </row>
    <row r="66" spans="4:10">
      <c r="D66" s="4" t="s">
        <v>196</v>
      </c>
      <c r="F66" s="4"/>
    </row>
    <row r="67" spans="4:10">
      <c r="D67" s="4" t="s">
        <v>197</v>
      </c>
      <c r="F67" s="4"/>
    </row>
    <row r="68" spans="4:10">
      <c r="D68" t="s">
        <v>176</v>
      </c>
      <c r="E68" s="4"/>
      <c r="G68" s="4"/>
    </row>
    <row r="69" spans="4:10">
      <c r="D69" s="4" t="s">
        <v>198</v>
      </c>
      <c r="F69" s="4"/>
    </row>
    <row r="70" spans="4:10">
      <c r="J70" s="362">
        <v>3</v>
      </c>
    </row>
    <row r="71" spans="4:10">
      <c r="J71" s="362">
        <v>5</v>
      </c>
    </row>
    <row r="72" spans="4:10">
      <c r="D72" s="397" t="s">
        <v>173</v>
      </c>
      <c r="J72" s="362"/>
    </row>
    <row r="73" spans="4:10">
      <c r="D73" s="4" t="s">
        <v>177</v>
      </c>
      <c r="E73" s="4"/>
      <c r="J73" s="362"/>
    </row>
    <row r="74" spans="4:10">
      <c r="D74" t="s">
        <v>178</v>
      </c>
      <c r="E74" s="4"/>
      <c r="G74" s="4"/>
      <c r="J74" s="362">
        <f>SUM(J70:J73)</f>
        <v>8</v>
      </c>
    </row>
    <row r="75" spans="4:10">
      <c r="D75" s="4" t="s">
        <v>179</v>
      </c>
      <c r="G75" s="4"/>
    </row>
    <row r="76" spans="4:10">
      <c r="D76" t="s">
        <v>180</v>
      </c>
      <c r="E76" s="4"/>
      <c r="H76" s="4"/>
    </row>
    <row r="77" spans="4:10">
      <c r="D77" s="4" t="s">
        <v>181</v>
      </c>
      <c r="F77" s="4"/>
    </row>
    <row r="78" spans="4:10">
      <c r="D78" t="s">
        <v>182</v>
      </c>
      <c r="E78" s="4"/>
      <c r="G78" s="4"/>
    </row>
    <row r="79" spans="4:10">
      <c r="D79" t="s">
        <v>183</v>
      </c>
      <c r="E79" s="4"/>
      <c r="G79" s="4"/>
    </row>
    <row r="80" spans="4:10">
      <c r="D80" s="4" t="s">
        <v>184</v>
      </c>
      <c r="F80" s="4"/>
    </row>
    <row r="82" spans="4:4">
      <c r="D82" s="397" t="s">
        <v>286</v>
      </c>
    </row>
    <row r="83" spans="4:4">
      <c r="D83" s="1" t="s">
        <v>292</v>
      </c>
    </row>
    <row r="84" spans="4:4">
      <c r="D84" s="1" t="s">
        <v>293</v>
      </c>
    </row>
    <row r="85" spans="4:4">
      <c r="D85" s="1" t="s">
        <v>294</v>
      </c>
    </row>
    <row r="86" spans="4:4">
      <c r="D86" s="1" t="s">
        <v>295</v>
      </c>
    </row>
    <row r="87" spans="4:4">
      <c r="D87" s="1" t="s">
        <v>296</v>
      </c>
    </row>
    <row r="88" spans="4:4">
      <c r="D88" s="1" t="s">
        <v>297</v>
      </c>
    </row>
    <row r="89" spans="4:4">
      <c r="D89" s="1" t="s">
        <v>298</v>
      </c>
    </row>
    <row r="90" spans="4:4">
      <c r="D90" s="1" t="s">
        <v>299</v>
      </c>
    </row>
  </sheetData>
  <mergeCells count="73">
    <mergeCell ref="AO41:AO42"/>
    <mergeCell ref="AO43:AO44"/>
    <mergeCell ref="AO31:AO32"/>
    <mergeCell ref="AO33:AO34"/>
    <mergeCell ref="AO35:AO36"/>
    <mergeCell ref="AO37:AO38"/>
    <mergeCell ref="AO39:AO40"/>
    <mergeCell ref="AO21:AO22"/>
    <mergeCell ref="AO23:AO24"/>
    <mergeCell ref="AO25:AO26"/>
    <mergeCell ref="AO27:AO28"/>
    <mergeCell ref="AO29:AO30"/>
    <mergeCell ref="AN13:AN14"/>
    <mergeCell ref="AO13:AO14"/>
    <mergeCell ref="AO15:AO16"/>
    <mergeCell ref="AO17:AO18"/>
    <mergeCell ref="AO19:AO20"/>
    <mergeCell ref="B13:B14"/>
    <mergeCell ref="B15:B16"/>
    <mergeCell ref="B17:B18"/>
    <mergeCell ref="B19:B20"/>
    <mergeCell ref="R2:S12"/>
    <mergeCell ref="C13:C14"/>
    <mergeCell ref="C15:C16"/>
    <mergeCell ref="L2:M12"/>
    <mergeCell ref="N2:O12"/>
    <mergeCell ref="P2:Q12"/>
    <mergeCell ref="C19:C20"/>
    <mergeCell ref="D2:E12"/>
    <mergeCell ref="F2:G12"/>
    <mergeCell ref="H2:I12"/>
    <mergeCell ref="J2:K12"/>
    <mergeCell ref="C2:C12"/>
    <mergeCell ref="AJ2:AJ12"/>
    <mergeCell ref="AK2:AK12"/>
    <mergeCell ref="AO2:AO12"/>
    <mergeCell ref="T2:U12"/>
    <mergeCell ref="Z2:AA12"/>
    <mergeCell ref="AB2:AC12"/>
    <mergeCell ref="AD2:AE12"/>
    <mergeCell ref="AF2:AG12"/>
    <mergeCell ref="V2:W12"/>
    <mergeCell ref="X2:Y12"/>
    <mergeCell ref="AH2:AI12"/>
    <mergeCell ref="D45:E45"/>
    <mergeCell ref="C41:C42"/>
    <mergeCell ref="C43:C44"/>
    <mergeCell ref="C29:C30"/>
    <mergeCell ref="C31:C32"/>
    <mergeCell ref="C33:C34"/>
    <mergeCell ref="C35:C36"/>
    <mergeCell ref="C37:C38"/>
    <mergeCell ref="C39:C40"/>
    <mergeCell ref="C17:C18"/>
    <mergeCell ref="C21:C22"/>
    <mergeCell ref="C23:C24"/>
    <mergeCell ref="C25:C26"/>
    <mergeCell ref="C27:C28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</mergeCells>
  <conditionalFormatting sqref="AJ13:AK44">
    <cfRule type="expression" dxfId="7" priority="13">
      <formula>"(AJ15-AK15)&gt;0"</formula>
    </cfRule>
    <cfRule type="expression" priority="14">
      <formula>"AI13-AK13&gt;0"</formula>
    </cfRule>
  </conditionalFormatting>
  <conditionalFormatting sqref="AM13:AN44">
    <cfRule type="cellIs" dxfId="6" priority="10" operator="greaterThan">
      <formula>0</formula>
    </cfRule>
    <cfRule type="cellIs" dxfId="5" priority="11" operator="greaterThan">
      <formula>0</formula>
    </cfRule>
    <cfRule type="cellIs" dxfId="4" priority="12" operator="greaterThan">
      <formula>0</formula>
    </cfRule>
  </conditionalFormatting>
  <conditionalFormatting sqref="AM13:AN44">
    <cfRule type="cellIs" dxfId="3" priority="9" operator="greaterThan">
      <formula>2.5</formula>
    </cfRule>
  </conditionalFormatting>
  <conditionalFormatting sqref="AM13:AM44">
    <cfRule type="cellIs" dxfId="2" priority="4" operator="greaterThan">
      <formula>0</formula>
    </cfRule>
  </conditionalFormatting>
  <conditionalFormatting sqref="AO13:AO44">
    <cfRule type="cellIs" dxfId="1" priority="3" operator="greaterThan">
      <formula>0</formula>
    </cfRule>
  </conditionalFormatting>
  <conditionalFormatting sqref="AO13:AO44">
    <cfRule type="cellIs" dxfId="0" priority="1" operator="greaterThan">
      <formula>0</formula>
    </cfRule>
  </conditionalFormatting>
  <hyperlinks>
    <hyperlink ref="AT18" location="'2000'!A1" display="'2000'!A1"/>
    <hyperlink ref="AT19" location="'Risultati primaverili'!A1" display="'Risultati primaverili'!A1"/>
    <hyperlink ref="AS31" location="'risultati fase invernale'!A1" display="'risultati fase invernale'!A1"/>
    <hyperlink ref="AS32" location="'Ris e cla Giov.B'!A1" display="'Ris e cla Giov.B'!A1"/>
    <hyperlink ref="AT15" r:id="rId1"/>
    <hyperlink ref="AT16" r:id="rId2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>
  <dimension ref="B1:J36"/>
  <sheetViews>
    <sheetView showGridLines="0" workbookViewId="0">
      <selection activeCell="N17" sqref="N17"/>
    </sheetView>
  </sheetViews>
  <sheetFormatPr defaultRowHeight="15"/>
  <cols>
    <col min="1" max="1" width="6.42578125" customWidth="1"/>
    <col min="2" max="2" width="11.28515625" style="2" customWidth="1"/>
    <col min="3" max="3" width="2.5703125" customWidth="1"/>
    <col min="4" max="10" width="15.28515625" customWidth="1"/>
  </cols>
  <sheetData>
    <row r="1" spans="2:10" ht="27.75" customHeight="1" thickBot="1">
      <c r="B1" s="1088" t="s">
        <v>363</v>
      </c>
      <c r="C1" s="1089"/>
      <c r="D1" s="1089"/>
      <c r="E1" s="1089"/>
      <c r="F1" s="1089"/>
      <c r="G1" s="1089"/>
      <c r="H1" s="1089"/>
      <c r="I1" s="1089"/>
      <c r="J1" s="1090"/>
    </row>
    <row r="2" spans="2:10" ht="15.75" thickBot="1">
      <c r="B2" s="1086" t="s">
        <v>354</v>
      </c>
      <c r="C2" s="630"/>
      <c r="D2" s="1083" t="s">
        <v>69</v>
      </c>
      <c r="E2" s="1085"/>
      <c r="F2" s="1083" t="s">
        <v>146</v>
      </c>
      <c r="G2" s="1084"/>
      <c r="H2" s="1085"/>
      <c r="I2" s="647" t="s">
        <v>99</v>
      </c>
      <c r="J2" s="647" t="s">
        <v>144</v>
      </c>
    </row>
    <row r="3" spans="2:10" ht="15.75" thickBot="1">
      <c r="B3" s="1087"/>
      <c r="C3" s="650"/>
      <c r="D3" s="648">
        <v>2007</v>
      </c>
      <c r="E3" s="647">
        <v>2006</v>
      </c>
      <c r="F3" s="647">
        <v>2005</v>
      </c>
      <c r="G3" s="649">
        <v>2004</v>
      </c>
      <c r="H3" s="647">
        <v>2003</v>
      </c>
      <c r="I3" s="641">
        <v>2002</v>
      </c>
      <c r="J3" s="641" t="s">
        <v>145</v>
      </c>
    </row>
    <row r="4" spans="2:10">
      <c r="B4" s="651" t="s">
        <v>74</v>
      </c>
      <c r="C4" s="645"/>
      <c r="D4" s="637" t="s">
        <v>360</v>
      </c>
      <c r="E4" s="638"/>
      <c r="F4" s="638" t="s">
        <v>230</v>
      </c>
      <c r="G4" s="639"/>
      <c r="H4" s="638"/>
      <c r="I4" s="638"/>
      <c r="J4" s="638"/>
    </row>
    <row r="5" spans="2:10">
      <c r="B5" s="652">
        <v>41560</v>
      </c>
      <c r="C5" s="636"/>
      <c r="D5" s="640"/>
      <c r="E5" s="641"/>
      <c r="F5" s="641"/>
      <c r="G5" s="631"/>
      <c r="H5" s="641"/>
      <c r="I5" s="641"/>
      <c r="J5" s="641"/>
    </row>
    <row r="6" spans="2:10" ht="15.75" thickBot="1">
      <c r="B6" s="653" t="s">
        <v>199</v>
      </c>
      <c r="C6" s="646"/>
      <c r="D6" s="642"/>
      <c r="E6" s="643" t="s">
        <v>361</v>
      </c>
      <c r="F6" s="643"/>
      <c r="G6" s="644"/>
      <c r="H6" s="643" t="s">
        <v>288</v>
      </c>
      <c r="I6" s="643" t="s">
        <v>172</v>
      </c>
      <c r="J6" s="643" t="s">
        <v>200</v>
      </c>
    </row>
    <row r="7" spans="2:10">
      <c r="B7" s="651" t="s">
        <v>74</v>
      </c>
      <c r="C7" s="645"/>
      <c r="D7" s="637"/>
      <c r="E7" s="637" t="s">
        <v>360</v>
      </c>
      <c r="F7" s="638"/>
      <c r="G7" s="639"/>
      <c r="H7" s="638" t="s">
        <v>230</v>
      </c>
      <c r="I7" s="638" t="s">
        <v>151</v>
      </c>
      <c r="J7" s="638" t="s">
        <v>237</v>
      </c>
    </row>
    <row r="8" spans="2:10">
      <c r="B8" s="652">
        <v>41567</v>
      </c>
      <c r="C8" s="636"/>
      <c r="D8" s="640"/>
      <c r="E8" s="641"/>
      <c r="F8" s="654" t="s">
        <v>355</v>
      </c>
      <c r="G8" s="631"/>
      <c r="H8" s="641"/>
      <c r="I8" s="641"/>
      <c r="J8" s="641"/>
    </row>
    <row r="9" spans="2:10" ht="15.75" thickBot="1">
      <c r="B9" s="653" t="s">
        <v>199</v>
      </c>
      <c r="C9" s="646"/>
      <c r="D9" s="642" t="s">
        <v>356</v>
      </c>
      <c r="E9" s="643"/>
      <c r="F9" s="643"/>
      <c r="G9" s="644"/>
      <c r="H9" s="643"/>
      <c r="I9" s="643"/>
      <c r="J9" s="643"/>
    </row>
    <row r="10" spans="2:10">
      <c r="B10" s="651" t="s">
        <v>74</v>
      </c>
      <c r="C10" s="645"/>
      <c r="D10" s="637"/>
      <c r="E10" s="638"/>
      <c r="F10" s="638"/>
      <c r="G10" s="639"/>
      <c r="H10" s="638"/>
      <c r="I10" s="638"/>
      <c r="J10" s="638"/>
    </row>
    <row r="11" spans="2:10">
      <c r="B11" s="652">
        <v>41574</v>
      </c>
      <c r="C11" s="636"/>
      <c r="D11" s="640"/>
      <c r="E11" s="641"/>
      <c r="F11" s="641"/>
      <c r="G11" s="631"/>
      <c r="H11" s="654" t="s">
        <v>355</v>
      </c>
      <c r="I11" s="641"/>
      <c r="J11" s="641"/>
    </row>
    <row r="12" spans="2:10" ht="15.75" thickBot="1">
      <c r="B12" s="653" t="s">
        <v>199</v>
      </c>
      <c r="C12" s="646"/>
      <c r="D12" s="642" t="s">
        <v>361</v>
      </c>
      <c r="E12" s="643" t="s">
        <v>356</v>
      </c>
      <c r="F12" s="643" t="s">
        <v>356</v>
      </c>
      <c r="G12" s="644"/>
      <c r="H12" s="643"/>
      <c r="I12" s="643" t="s">
        <v>236</v>
      </c>
      <c r="J12" s="643" t="s">
        <v>221</v>
      </c>
    </row>
    <row r="13" spans="2:10">
      <c r="B13" s="651" t="s">
        <v>74</v>
      </c>
      <c r="C13" s="645"/>
      <c r="D13" s="637" t="s">
        <v>360</v>
      </c>
      <c r="E13" s="638"/>
      <c r="F13" s="638" t="s">
        <v>357</v>
      </c>
      <c r="G13" s="639"/>
      <c r="H13" s="638"/>
      <c r="I13" s="638" t="s">
        <v>232</v>
      </c>
      <c r="J13" s="638" t="s">
        <v>236</v>
      </c>
    </row>
    <row r="14" spans="2:10">
      <c r="B14" s="652">
        <v>41581</v>
      </c>
      <c r="C14" s="636"/>
      <c r="D14" s="640"/>
      <c r="E14" s="641"/>
      <c r="F14" s="641"/>
      <c r="G14" s="631"/>
      <c r="H14" s="641"/>
      <c r="I14" s="641"/>
      <c r="J14" s="641"/>
    </row>
    <row r="15" spans="2:10" ht="15.75" thickBot="1">
      <c r="B15" s="653" t="s">
        <v>199</v>
      </c>
      <c r="C15" s="646"/>
      <c r="D15" s="642"/>
      <c r="E15" s="643" t="s">
        <v>288</v>
      </c>
      <c r="F15" s="643"/>
      <c r="G15" s="644"/>
      <c r="H15" s="643" t="s">
        <v>356</v>
      </c>
      <c r="I15" s="643"/>
      <c r="J15" s="643"/>
    </row>
    <row r="16" spans="2:10">
      <c r="B16" s="651" t="s">
        <v>74</v>
      </c>
      <c r="C16" s="645"/>
      <c r="D16" s="637"/>
      <c r="E16" s="637" t="s">
        <v>360</v>
      </c>
      <c r="F16" s="638"/>
      <c r="G16" s="639"/>
      <c r="H16" s="638" t="s">
        <v>358</v>
      </c>
      <c r="I16" s="638"/>
      <c r="J16" s="638"/>
    </row>
    <row r="17" spans="2:10">
      <c r="B17" s="652">
        <v>41588</v>
      </c>
      <c r="C17" s="636"/>
      <c r="D17" s="640"/>
      <c r="E17" s="641"/>
      <c r="F17" s="641"/>
      <c r="G17" s="631"/>
      <c r="H17" s="641"/>
      <c r="I17" s="641"/>
      <c r="J17" s="641"/>
    </row>
    <row r="18" spans="2:10" ht="15.75" thickBot="1">
      <c r="B18" s="653" t="s">
        <v>199</v>
      </c>
      <c r="C18" s="646"/>
      <c r="D18" s="642" t="s">
        <v>356</v>
      </c>
      <c r="E18" s="643"/>
      <c r="F18" s="643" t="s">
        <v>288</v>
      </c>
      <c r="G18" s="644"/>
      <c r="H18" s="643"/>
      <c r="I18" s="643" t="s">
        <v>359</v>
      </c>
      <c r="J18" s="643" t="s">
        <v>362</v>
      </c>
    </row>
    <row r="19" spans="2:10">
      <c r="B19" s="651" t="s">
        <v>74</v>
      </c>
      <c r="C19" s="645"/>
      <c r="D19" s="637"/>
      <c r="E19" s="638"/>
      <c r="F19" s="638"/>
      <c r="G19" s="639"/>
      <c r="H19" s="638" t="s">
        <v>288</v>
      </c>
      <c r="I19" s="638" t="s">
        <v>200</v>
      </c>
      <c r="J19" s="638" t="s">
        <v>233</v>
      </c>
    </row>
    <row r="20" spans="2:10">
      <c r="B20" s="652">
        <v>41595</v>
      </c>
      <c r="C20" s="636"/>
      <c r="D20" s="640"/>
      <c r="E20" s="641"/>
      <c r="F20" s="641"/>
      <c r="G20" s="631"/>
      <c r="H20" s="641"/>
      <c r="I20" s="641"/>
      <c r="J20" s="641"/>
    </row>
    <row r="21" spans="2:10" ht="15.75" thickBot="1">
      <c r="B21" s="653" t="s">
        <v>199</v>
      </c>
      <c r="C21" s="646"/>
      <c r="D21" s="642" t="s">
        <v>361</v>
      </c>
      <c r="E21" s="643" t="s">
        <v>357</v>
      </c>
      <c r="F21" s="643" t="s">
        <v>230</v>
      </c>
      <c r="G21" s="644"/>
      <c r="H21" s="643"/>
      <c r="I21" s="643"/>
      <c r="J21" s="643"/>
    </row>
    <row r="22" spans="2:10">
      <c r="B22" s="651" t="s">
        <v>74</v>
      </c>
      <c r="C22" s="645"/>
      <c r="D22" s="637"/>
      <c r="E22" s="638"/>
      <c r="F22" s="638"/>
      <c r="G22" s="639"/>
      <c r="H22" s="638"/>
      <c r="I22" s="638" t="s">
        <v>229</v>
      </c>
      <c r="J22" s="638"/>
    </row>
    <row r="23" spans="2:10">
      <c r="B23" s="652">
        <v>41602</v>
      </c>
      <c r="C23" s="636"/>
      <c r="D23" s="640"/>
      <c r="E23" s="641"/>
      <c r="F23" s="654" t="s">
        <v>355</v>
      </c>
      <c r="G23" s="631"/>
      <c r="H23" s="641"/>
      <c r="I23" s="641"/>
      <c r="J23" s="641"/>
    </row>
    <row r="24" spans="2:10" ht="15.75" thickBot="1">
      <c r="B24" s="653" t="s">
        <v>199</v>
      </c>
      <c r="C24" s="646"/>
      <c r="D24" s="642"/>
      <c r="E24" s="643" t="s">
        <v>356</v>
      </c>
      <c r="F24" s="643"/>
      <c r="G24" s="644"/>
      <c r="H24" s="643" t="s">
        <v>230</v>
      </c>
      <c r="I24" s="643"/>
      <c r="J24" s="643" t="s">
        <v>230</v>
      </c>
    </row>
    <row r="25" spans="2:10">
      <c r="B25" s="651" t="s">
        <v>74</v>
      </c>
      <c r="C25" s="645"/>
      <c r="D25" s="637"/>
      <c r="E25" s="638"/>
      <c r="F25" s="638" t="s">
        <v>356</v>
      </c>
      <c r="G25" s="639"/>
      <c r="H25" s="638"/>
      <c r="I25" s="638" t="s">
        <v>172</v>
      </c>
      <c r="J25" s="638" t="s">
        <v>229</v>
      </c>
    </row>
    <row r="26" spans="2:10">
      <c r="B26" s="652">
        <v>41609</v>
      </c>
      <c r="C26" s="636"/>
      <c r="D26" s="640"/>
      <c r="E26" s="641"/>
      <c r="F26" s="641"/>
      <c r="G26" s="631"/>
      <c r="H26" s="654" t="s">
        <v>355</v>
      </c>
      <c r="I26" s="641"/>
      <c r="J26" s="641"/>
    </row>
    <row r="27" spans="2:10" ht="15.75" thickBot="1">
      <c r="B27" s="653" t="s">
        <v>199</v>
      </c>
      <c r="C27" s="646"/>
      <c r="D27" s="642"/>
      <c r="E27" s="643" t="s">
        <v>230</v>
      </c>
      <c r="F27" s="643"/>
      <c r="G27" s="644"/>
      <c r="H27" s="643"/>
      <c r="I27" s="643"/>
      <c r="J27" s="643"/>
    </row>
    <row r="28" spans="2:10">
      <c r="B28" s="651" t="s">
        <v>74</v>
      </c>
      <c r="C28" s="645"/>
      <c r="D28" s="637"/>
      <c r="E28" s="637" t="s">
        <v>360</v>
      </c>
      <c r="F28" s="638"/>
      <c r="G28" s="639"/>
      <c r="H28" s="638" t="s">
        <v>356</v>
      </c>
      <c r="I28" s="638"/>
      <c r="J28" s="638"/>
    </row>
    <row r="29" spans="2:10">
      <c r="B29" s="652">
        <v>41616</v>
      </c>
      <c r="C29" s="636"/>
      <c r="D29" s="640"/>
      <c r="E29" s="641"/>
      <c r="F29" s="641"/>
      <c r="G29" s="631"/>
      <c r="H29" s="641"/>
      <c r="I29" s="641"/>
      <c r="J29" s="641"/>
    </row>
    <row r="30" spans="2:10" ht="15.75" thickBot="1">
      <c r="B30" s="653" t="s">
        <v>199</v>
      </c>
      <c r="C30" s="646"/>
      <c r="D30" s="642"/>
      <c r="E30" s="643"/>
      <c r="F30" s="643" t="s">
        <v>357</v>
      </c>
      <c r="G30" s="644"/>
      <c r="H30" s="643"/>
      <c r="I30" s="643" t="s">
        <v>151</v>
      </c>
      <c r="J30" s="643" t="s">
        <v>172</v>
      </c>
    </row>
    <row r="31" spans="2:10">
      <c r="B31" s="651" t="s">
        <v>74</v>
      </c>
      <c r="C31" s="645"/>
      <c r="D31" s="637"/>
      <c r="E31" s="638"/>
      <c r="F31" s="638" t="s">
        <v>288</v>
      </c>
      <c r="G31" s="639"/>
      <c r="H31" s="638"/>
      <c r="I31" s="638" t="s">
        <v>236</v>
      </c>
      <c r="J31" s="638" t="s">
        <v>356</v>
      </c>
    </row>
    <row r="32" spans="2:10">
      <c r="B32" s="652">
        <v>41623</v>
      </c>
      <c r="C32" s="636"/>
      <c r="D32" s="640"/>
      <c r="E32" s="641"/>
      <c r="F32" s="641"/>
      <c r="G32" s="631"/>
      <c r="H32" s="641"/>
      <c r="I32" s="641"/>
      <c r="J32" s="641"/>
    </row>
    <row r="33" spans="2:10" ht="15.75" thickBot="1">
      <c r="B33" s="653" t="s">
        <v>199</v>
      </c>
      <c r="C33" s="646"/>
      <c r="D33" s="642"/>
      <c r="E33" s="643" t="s">
        <v>230</v>
      </c>
      <c r="F33" s="643"/>
      <c r="G33" s="644"/>
      <c r="H33" s="643" t="s">
        <v>358</v>
      </c>
      <c r="I33" s="643"/>
      <c r="J33" s="643"/>
    </row>
    <row r="34" spans="2:10">
      <c r="B34" s="651" t="s">
        <v>74</v>
      </c>
      <c r="C34" s="645"/>
      <c r="D34" s="637"/>
      <c r="E34" s="638"/>
      <c r="F34" s="638"/>
      <c r="G34" s="639"/>
      <c r="H34" s="638"/>
      <c r="I34" s="638"/>
      <c r="J34" s="638"/>
    </row>
    <row r="35" spans="2:10">
      <c r="B35" s="652">
        <v>41630</v>
      </c>
      <c r="C35" s="636"/>
      <c r="D35" s="640"/>
      <c r="E35" s="641"/>
      <c r="F35" s="641"/>
      <c r="G35" s="631"/>
      <c r="H35" s="641"/>
      <c r="I35" s="641"/>
      <c r="J35" s="641"/>
    </row>
    <row r="36" spans="2:10" ht="15.75" thickBot="1">
      <c r="B36" s="653" t="s">
        <v>199</v>
      </c>
      <c r="C36" s="646"/>
      <c r="D36" s="642"/>
      <c r="E36" s="643"/>
      <c r="F36" s="643"/>
      <c r="G36" s="644"/>
      <c r="H36" s="643"/>
      <c r="I36" s="643" t="s">
        <v>232</v>
      </c>
      <c r="J36" s="643" t="s">
        <v>231</v>
      </c>
    </row>
  </sheetData>
  <mergeCells count="4">
    <mergeCell ref="F2:H2"/>
    <mergeCell ref="D2:E2"/>
    <mergeCell ref="B2:B3"/>
    <mergeCell ref="B1:J1"/>
  </mergeCells>
  <pageMargins left="0" right="0" top="0" bottom="0" header="0.31496062992125984" footer="0.31496062992125984"/>
  <pageSetup paperSize="9" orientation="landscape" horizontalDpi="0" verticalDpi="0" r:id="rId1"/>
  <legacyDrawing r:id="rId2"/>
  <oleObjects>
    <oleObject progId="AcroExch.Document.7" shapeId="1025" r:id="rId3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B2:H14"/>
  <sheetViews>
    <sheetView showGridLines="0" workbookViewId="0">
      <selection activeCell="B2" sqref="B2"/>
    </sheetView>
  </sheetViews>
  <sheetFormatPr defaultRowHeight="15"/>
  <cols>
    <col min="1" max="1" width="5" customWidth="1"/>
    <col min="2" max="2" width="21.42578125" customWidth="1"/>
    <col min="3" max="8" width="15" customWidth="1"/>
    <col min="9" max="10" width="13" customWidth="1"/>
  </cols>
  <sheetData>
    <row r="2" spans="2:8" ht="15.75" thickBot="1"/>
    <row r="3" spans="2:8" ht="46.5">
      <c r="B3" s="1095" t="s">
        <v>386</v>
      </c>
      <c r="C3" s="1096"/>
      <c r="D3" s="1096"/>
      <c r="E3" s="1096"/>
      <c r="F3" s="1096"/>
      <c r="G3" s="1096"/>
      <c r="H3" s="1097"/>
    </row>
    <row r="4" spans="2:8" ht="15.75" thickBot="1">
      <c r="B4" s="688"/>
      <c r="C4" s="689"/>
      <c r="D4" s="689"/>
      <c r="E4" s="689"/>
      <c r="F4" s="689"/>
      <c r="G4" s="689"/>
      <c r="H4" s="690"/>
    </row>
    <row r="5" spans="2:8" ht="23.25" customHeight="1">
      <c r="B5" s="1091" t="s">
        <v>0</v>
      </c>
      <c r="C5" s="664" t="s">
        <v>372</v>
      </c>
      <c r="D5" s="666" t="s">
        <v>372</v>
      </c>
      <c r="E5" s="668" t="s">
        <v>146</v>
      </c>
      <c r="F5" s="675" t="s">
        <v>146</v>
      </c>
      <c r="G5" s="667" t="s">
        <v>99</v>
      </c>
      <c r="H5" s="665" t="s">
        <v>377</v>
      </c>
    </row>
    <row r="6" spans="2:8" ht="24" customHeight="1" thickBot="1">
      <c r="B6" s="1092"/>
      <c r="C6" s="682">
        <v>2007</v>
      </c>
      <c r="D6" s="683" t="s">
        <v>373</v>
      </c>
      <c r="E6" s="684" t="s">
        <v>374</v>
      </c>
      <c r="F6" s="685" t="s">
        <v>375</v>
      </c>
      <c r="G6" s="686" t="s">
        <v>376</v>
      </c>
      <c r="H6" s="687" t="s">
        <v>378</v>
      </c>
    </row>
    <row r="7" spans="2:8" ht="31.5" customHeight="1">
      <c r="B7" s="1093" t="s">
        <v>366</v>
      </c>
      <c r="C7" s="656" t="s">
        <v>379</v>
      </c>
      <c r="D7" s="656" t="s">
        <v>251</v>
      </c>
      <c r="E7" s="656" t="s">
        <v>380</v>
      </c>
      <c r="F7" s="656" t="s">
        <v>381</v>
      </c>
      <c r="G7" s="656" t="s">
        <v>382</v>
      </c>
      <c r="H7" s="656" t="s">
        <v>384</v>
      </c>
    </row>
    <row r="8" spans="2:8" ht="19.5" thickBot="1">
      <c r="B8" s="1094"/>
      <c r="C8" s="657"/>
      <c r="D8" s="657"/>
      <c r="E8" s="657"/>
      <c r="F8" s="657"/>
      <c r="G8" s="658" t="s">
        <v>383</v>
      </c>
      <c r="H8" s="658" t="s">
        <v>385</v>
      </c>
    </row>
    <row r="9" spans="2:8" ht="46.5" customHeight="1">
      <c r="B9" s="680" t="s">
        <v>367</v>
      </c>
      <c r="C9" s="670">
        <v>15</v>
      </c>
      <c r="D9" s="672">
        <v>15</v>
      </c>
      <c r="E9" s="669">
        <v>15</v>
      </c>
      <c r="F9" s="660"/>
      <c r="G9" s="662"/>
      <c r="H9" s="660"/>
    </row>
    <row r="10" spans="2:8" ht="46.5" customHeight="1">
      <c r="B10" s="681" t="s">
        <v>368</v>
      </c>
      <c r="C10" s="659"/>
      <c r="D10" s="661"/>
      <c r="E10" s="663"/>
      <c r="F10" s="676">
        <v>16.3</v>
      </c>
      <c r="G10" s="677">
        <v>16.3</v>
      </c>
      <c r="H10" s="679"/>
    </row>
    <row r="11" spans="2:8" ht="46.5" customHeight="1">
      <c r="B11" s="681" t="s">
        <v>369</v>
      </c>
      <c r="C11" s="659"/>
      <c r="D11" s="661"/>
      <c r="E11" s="663"/>
      <c r="F11" s="661"/>
      <c r="G11" s="663"/>
      <c r="H11" s="678">
        <v>16</v>
      </c>
    </row>
    <row r="12" spans="2:8" ht="46.5" customHeight="1">
      <c r="B12" s="681" t="s">
        <v>370</v>
      </c>
      <c r="C12" s="671">
        <v>15</v>
      </c>
      <c r="D12" s="673">
        <v>15</v>
      </c>
      <c r="E12" s="674">
        <v>15</v>
      </c>
      <c r="F12" s="676">
        <v>16</v>
      </c>
      <c r="G12" s="663"/>
      <c r="H12" s="661"/>
    </row>
    <row r="13" spans="2:8" ht="46.5" customHeight="1" thickBot="1">
      <c r="B13" s="691" t="s">
        <v>371</v>
      </c>
      <c r="C13" s="692"/>
      <c r="D13" s="693"/>
      <c r="E13" s="694"/>
      <c r="F13" s="693"/>
      <c r="G13" s="695">
        <v>16.3</v>
      </c>
      <c r="H13" s="696">
        <v>16</v>
      </c>
    </row>
    <row r="14" spans="2:8" ht="24" thickBot="1">
      <c r="B14" s="1098" t="s">
        <v>387</v>
      </c>
      <c r="C14" s="1099"/>
      <c r="D14" s="1099"/>
      <c r="E14" s="1099"/>
      <c r="F14" s="1099"/>
      <c r="G14" s="1099"/>
      <c r="H14" s="1100"/>
    </row>
  </sheetData>
  <mergeCells count="4">
    <mergeCell ref="B5:B6"/>
    <mergeCell ref="B7:B8"/>
    <mergeCell ref="B3:H3"/>
    <mergeCell ref="B14:H1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B72"/>
  <sheetViews>
    <sheetView showGridLines="0" workbookViewId="0">
      <selection activeCell="AY29" sqref="AY29"/>
    </sheetView>
  </sheetViews>
  <sheetFormatPr defaultRowHeight="15"/>
  <cols>
    <col min="1" max="1" width="7.140625" customWidth="1"/>
    <col min="2" max="2" width="3.42578125" customWidth="1"/>
    <col min="3" max="3" width="3.140625" customWidth="1"/>
    <col min="4" max="4" width="10.7109375" customWidth="1"/>
    <col min="5" max="5" width="10.85546875" customWidth="1"/>
    <col min="6" max="33" width="2.5703125" customWidth="1"/>
    <col min="34" max="44" width="0.5703125" customWidth="1"/>
    <col min="45" max="45" width="3.140625" customWidth="1"/>
    <col min="46" max="48" width="2.28515625" customWidth="1"/>
    <col min="49" max="49" width="13.28515625" customWidth="1"/>
    <col min="50" max="50" width="4" customWidth="1"/>
    <col min="51" max="51" width="3.140625" customWidth="1"/>
  </cols>
  <sheetData>
    <row r="1" spans="1:54" ht="15.75" thickBot="1"/>
    <row r="2" spans="1:54" ht="15.75" thickBot="1">
      <c r="F2" s="796" t="s">
        <v>4</v>
      </c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7"/>
      <c r="U2" s="798"/>
      <c r="V2" s="812" t="s">
        <v>46</v>
      </c>
      <c r="W2" s="813"/>
      <c r="X2" s="813"/>
      <c r="Y2" s="813"/>
      <c r="Z2" s="813"/>
      <c r="AA2" s="813"/>
      <c r="AB2" s="813"/>
      <c r="AC2" s="813"/>
      <c r="AD2" s="813"/>
      <c r="AE2" s="813"/>
      <c r="AF2" s="813"/>
      <c r="AG2" s="814"/>
      <c r="AH2" s="830" t="s">
        <v>139</v>
      </c>
      <c r="AI2" s="831"/>
      <c r="AJ2" s="831"/>
      <c r="AK2" s="831"/>
      <c r="AL2" s="831"/>
      <c r="AM2" s="831"/>
      <c r="AN2" s="831"/>
      <c r="AO2" s="832"/>
    </row>
    <row r="3" spans="1:54" ht="15" customHeight="1">
      <c r="C3" s="2"/>
      <c r="D3" s="7"/>
      <c r="E3" s="8"/>
      <c r="F3" s="815" t="s">
        <v>308</v>
      </c>
      <c r="G3" s="806">
        <v>41539</v>
      </c>
      <c r="H3" s="809" t="s">
        <v>151</v>
      </c>
      <c r="I3" s="806">
        <v>41546</v>
      </c>
      <c r="J3" s="824" t="s">
        <v>171</v>
      </c>
      <c r="K3" s="806">
        <v>41553</v>
      </c>
      <c r="L3" s="809" t="s">
        <v>200</v>
      </c>
      <c r="M3" s="806">
        <v>41560</v>
      </c>
      <c r="N3" s="809" t="s">
        <v>237</v>
      </c>
      <c r="O3" s="806">
        <v>41567</v>
      </c>
      <c r="P3" s="809" t="s">
        <v>221</v>
      </c>
      <c r="Q3" s="806">
        <v>41574</v>
      </c>
      <c r="R3" s="809"/>
      <c r="S3" s="806"/>
      <c r="T3" s="809"/>
      <c r="U3" s="806"/>
      <c r="V3" s="799"/>
      <c r="W3" s="802"/>
      <c r="X3" s="799"/>
      <c r="Y3" s="802"/>
      <c r="Z3" s="799"/>
      <c r="AA3" s="802"/>
      <c r="AB3" s="799"/>
      <c r="AC3" s="802"/>
      <c r="AD3" s="799"/>
      <c r="AE3" s="802"/>
      <c r="AF3" s="799"/>
      <c r="AG3" s="802"/>
      <c r="AH3" s="833"/>
      <c r="AI3" s="827"/>
      <c r="AJ3" s="833"/>
      <c r="AK3" s="827"/>
      <c r="AL3" s="833"/>
      <c r="AM3" s="827"/>
      <c r="AN3" s="833"/>
      <c r="AO3" s="827"/>
      <c r="BB3" s="534" t="s">
        <v>314</v>
      </c>
    </row>
    <row r="4" spans="1:54" ht="21.75" thickBot="1">
      <c r="C4" s="2"/>
      <c r="D4" s="820" t="s">
        <v>144</v>
      </c>
      <c r="E4" s="821"/>
      <c r="F4" s="816"/>
      <c r="G4" s="807"/>
      <c r="H4" s="810"/>
      <c r="I4" s="807"/>
      <c r="J4" s="825"/>
      <c r="K4" s="807"/>
      <c r="L4" s="810"/>
      <c r="M4" s="807"/>
      <c r="N4" s="810"/>
      <c r="O4" s="807"/>
      <c r="P4" s="810"/>
      <c r="Q4" s="807"/>
      <c r="R4" s="810"/>
      <c r="S4" s="807"/>
      <c r="T4" s="810"/>
      <c r="U4" s="807"/>
      <c r="V4" s="800"/>
      <c r="W4" s="803"/>
      <c r="X4" s="800"/>
      <c r="Y4" s="803"/>
      <c r="Z4" s="800"/>
      <c r="AA4" s="803"/>
      <c r="AB4" s="800"/>
      <c r="AC4" s="803"/>
      <c r="AD4" s="800"/>
      <c r="AE4" s="803"/>
      <c r="AF4" s="800"/>
      <c r="AG4" s="803"/>
      <c r="AH4" s="834"/>
      <c r="AI4" s="828"/>
      <c r="AJ4" s="834"/>
      <c r="AK4" s="828"/>
      <c r="AL4" s="834"/>
      <c r="AM4" s="828"/>
      <c r="AN4" s="834"/>
      <c r="AO4" s="828"/>
      <c r="BB4" s="534" t="s">
        <v>322</v>
      </c>
    </row>
    <row r="5" spans="1:54" ht="15.75">
      <c r="B5" s="9"/>
      <c r="C5" s="10"/>
      <c r="D5" s="822" t="s">
        <v>145</v>
      </c>
      <c r="E5" s="823"/>
      <c r="F5" s="816"/>
      <c r="G5" s="807"/>
      <c r="H5" s="810"/>
      <c r="I5" s="807"/>
      <c r="J5" s="825"/>
      <c r="K5" s="807"/>
      <c r="L5" s="810"/>
      <c r="M5" s="807"/>
      <c r="N5" s="810"/>
      <c r="O5" s="807"/>
      <c r="P5" s="810"/>
      <c r="Q5" s="807"/>
      <c r="R5" s="810"/>
      <c r="S5" s="807"/>
      <c r="T5" s="810"/>
      <c r="U5" s="807"/>
      <c r="V5" s="800"/>
      <c r="W5" s="803"/>
      <c r="X5" s="800"/>
      <c r="Y5" s="803"/>
      <c r="Z5" s="800"/>
      <c r="AA5" s="803"/>
      <c r="AB5" s="800"/>
      <c r="AC5" s="803"/>
      <c r="AD5" s="800"/>
      <c r="AE5" s="803"/>
      <c r="AF5" s="800"/>
      <c r="AG5" s="803"/>
      <c r="AH5" s="834"/>
      <c r="AI5" s="828"/>
      <c r="AJ5" s="834"/>
      <c r="AK5" s="828"/>
      <c r="AL5" s="834"/>
      <c r="AM5" s="828"/>
      <c r="AN5" s="834"/>
      <c r="AO5" s="828"/>
      <c r="BB5" s="534" t="s">
        <v>315</v>
      </c>
    </row>
    <row r="6" spans="1:54" ht="15.75" thickBot="1">
      <c r="B6" s="818" t="s">
        <v>13</v>
      </c>
      <c r="C6" s="819"/>
      <c r="D6" s="3"/>
      <c r="E6" s="11"/>
      <c r="F6" s="817"/>
      <c r="G6" s="808"/>
      <c r="H6" s="811"/>
      <c r="I6" s="808"/>
      <c r="J6" s="826"/>
      <c r="K6" s="808"/>
      <c r="L6" s="811"/>
      <c r="M6" s="808"/>
      <c r="N6" s="811"/>
      <c r="O6" s="808"/>
      <c r="P6" s="811"/>
      <c r="Q6" s="808"/>
      <c r="R6" s="811"/>
      <c r="S6" s="808"/>
      <c r="T6" s="811"/>
      <c r="U6" s="808"/>
      <c r="V6" s="801"/>
      <c r="W6" s="804"/>
      <c r="X6" s="801"/>
      <c r="Y6" s="804"/>
      <c r="Z6" s="801"/>
      <c r="AA6" s="804"/>
      <c r="AB6" s="801"/>
      <c r="AC6" s="804"/>
      <c r="AD6" s="801"/>
      <c r="AE6" s="804"/>
      <c r="AF6" s="801"/>
      <c r="AG6" s="804"/>
      <c r="AH6" s="835"/>
      <c r="AI6" s="829"/>
      <c r="AJ6" s="835"/>
      <c r="AK6" s="829"/>
      <c r="AL6" s="835"/>
      <c r="AM6" s="829"/>
      <c r="AN6" s="835"/>
      <c r="AO6" s="829"/>
      <c r="BB6" s="535" t="s">
        <v>313</v>
      </c>
    </row>
    <row r="7" spans="1:54" ht="15.75" thickBot="1">
      <c r="B7" s="12"/>
      <c r="C7" s="13"/>
      <c r="D7" s="14"/>
      <c r="E7" s="15"/>
      <c r="F7" s="265">
        <v>4</v>
      </c>
      <c r="G7" s="266">
        <v>0</v>
      </c>
      <c r="H7" s="267">
        <v>0</v>
      </c>
      <c r="I7" s="268">
        <v>7</v>
      </c>
      <c r="J7" s="267">
        <v>0</v>
      </c>
      <c r="K7" s="396">
        <v>10</v>
      </c>
      <c r="L7" s="265">
        <v>1</v>
      </c>
      <c r="M7" s="266">
        <v>4</v>
      </c>
      <c r="N7" s="267">
        <v>2</v>
      </c>
      <c r="O7" s="268">
        <v>3</v>
      </c>
      <c r="P7" s="267">
        <v>0</v>
      </c>
      <c r="Q7" s="268">
        <v>8</v>
      </c>
      <c r="R7" s="267"/>
      <c r="S7" s="268"/>
      <c r="T7" s="265"/>
      <c r="U7" s="266"/>
      <c r="V7" s="269"/>
      <c r="W7" s="270"/>
      <c r="X7" s="269"/>
      <c r="Y7" s="270"/>
      <c r="Z7" s="269"/>
      <c r="AA7" s="270"/>
      <c r="AB7" s="269"/>
      <c r="AC7" s="270"/>
      <c r="AD7" s="269"/>
      <c r="AE7" s="270"/>
      <c r="AF7" s="269"/>
      <c r="AG7" s="270"/>
      <c r="AH7" s="269"/>
      <c r="AI7" s="270"/>
      <c r="AJ7" s="269"/>
      <c r="AK7" s="270"/>
      <c r="AL7" s="269"/>
      <c r="AM7" s="270"/>
      <c r="AN7" s="269"/>
      <c r="AO7" s="270"/>
      <c r="AQ7" s="362">
        <f>F7+H7+J7+L7+N7+P7+R7+T7+V7+X7+Z7+AB7+AD7+AF7</f>
        <v>7</v>
      </c>
      <c r="AR7" s="362">
        <f>G7+I7+K7+M7+O7+Q7+S7+U7+W7+Y7+AA7+AC7+AE7+AG7</f>
        <v>32</v>
      </c>
      <c r="BB7" s="539" t="s">
        <v>327</v>
      </c>
    </row>
    <row r="8" spans="1:54" ht="15.75" thickBot="1">
      <c r="B8" s="38" t="s">
        <v>14</v>
      </c>
      <c r="C8" s="20" t="s">
        <v>15</v>
      </c>
      <c r="D8" s="21" t="s">
        <v>16</v>
      </c>
      <c r="E8" s="22"/>
      <c r="F8" s="261" t="s">
        <v>14</v>
      </c>
      <c r="G8" s="262" t="s">
        <v>15</v>
      </c>
      <c r="H8" s="263" t="s">
        <v>14</v>
      </c>
      <c r="I8" s="264" t="s">
        <v>15</v>
      </c>
      <c r="J8" s="263" t="s">
        <v>14</v>
      </c>
      <c r="K8" s="264" t="s">
        <v>15</v>
      </c>
      <c r="L8" s="263" t="s">
        <v>14</v>
      </c>
      <c r="M8" s="264" t="s">
        <v>15</v>
      </c>
      <c r="N8" s="263" t="s">
        <v>14</v>
      </c>
      <c r="O8" s="264" t="s">
        <v>15</v>
      </c>
      <c r="P8" s="263" t="s">
        <v>14</v>
      </c>
      <c r="Q8" s="264" t="s">
        <v>15</v>
      </c>
      <c r="R8" s="263" t="s">
        <v>14</v>
      </c>
      <c r="S8" s="264" t="s">
        <v>15</v>
      </c>
      <c r="T8" s="263" t="s">
        <v>14</v>
      </c>
      <c r="U8" s="264" t="s">
        <v>15</v>
      </c>
      <c r="V8" s="261" t="s">
        <v>14</v>
      </c>
      <c r="W8" s="262" t="s">
        <v>15</v>
      </c>
      <c r="X8" s="261" t="s">
        <v>14</v>
      </c>
      <c r="Y8" s="262" t="s">
        <v>15</v>
      </c>
      <c r="Z8" s="261" t="s">
        <v>14</v>
      </c>
      <c r="AA8" s="262" t="s">
        <v>15</v>
      </c>
      <c r="AB8" s="261" t="s">
        <v>14</v>
      </c>
      <c r="AC8" s="262" t="s">
        <v>15</v>
      </c>
      <c r="AD8" s="261" t="s">
        <v>14</v>
      </c>
      <c r="AE8" s="262" t="s">
        <v>15</v>
      </c>
      <c r="AF8" s="261" t="s">
        <v>14</v>
      </c>
      <c r="AG8" s="262" t="s">
        <v>15</v>
      </c>
      <c r="AH8" s="261" t="s">
        <v>14</v>
      </c>
      <c r="AI8" s="262" t="s">
        <v>15</v>
      </c>
      <c r="AJ8" s="261" t="s">
        <v>14</v>
      </c>
      <c r="AK8" s="262" t="s">
        <v>15</v>
      </c>
      <c r="AL8" s="261" t="s">
        <v>14</v>
      </c>
      <c r="AM8" s="262" t="s">
        <v>15</v>
      </c>
      <c r="AN8" s="261" t="s">
        <v>14</v>
      </c>
      <c r="AO8" s="262" t="s">
        <v>15</v>
      </c>
      <c r="BB8" s="535" t="s">
        <v>328</v>
      </c>
    </row>
    <row r="9" spans="1:54" ht="14.25" customHeight="1" thickBot="1">
      <c r="A9" s="33">
        <v>1</v>
      </c>
      <c r="B9" s="62">
        <f t="shared" ref="B9:B26" si="0">AP9</f>
        <v>0</v>
      </c>
      <c r="C9" s="39"/>
      <c r="D9" s="751" t="s">
        <v>22</v>
      </c>
      <c r="E9" s="752" t="s">
        <v>23</v>
      </c>
      <c r="F9" s="146"/>
      <c r="G9" s="147"/>
      <c r="H9" s="148"/>
      <c r="I9" s="163"/>
      <c r="J9" s="148"/>
      <c r="K9" s="163"/>
      <c r="L9" s="148"/>
      <c r="M9" s="163"/>
      <c r="N9" s="152"/>
      <c r="O9" s="153"/>
      <c r="P9" s="152"/>
      <c r="Q9" s="153"/>
      <c r="R9" s="152"/>
      <c r="S9" s="153"/>
      <c r="T9" s="152"/>
      <c r="U9" s="153"/>
      <c r="V9" s="152"/>
      <c r="W9" s="153"/>
      <c r="X9" s="152"/>
      <c r="Y9" s="153"/>
      <c r="Z9" s="152"/>
      <c r="AA9" s="153"/>
      <c r="AB9" s="152"/>
      <c r="AC9" s="153"/>
      <c r="AD9" s="152"/>
      <c r="AE9" s="153"/>
      <c r="AF9" s="152"/>
      <c r="AG9" s="153"/>
      <c r="AH9" s="152"/>
      <c r="AI9" s="153"/>
      <c r="AJ9" s="152"/>
      <c r="AK9" s="153"/>
      <c r="AL9" s="152"/>
      <c r="AM9" s="153"/>
      <c r="AN9" s="152"/>
      <c r="AO9" s="153"/>
      <c r="AP9" s="2">
        <f>SUM(F9:AM9)</f>
        <v>0</v>
      </c>
      <c r="AQ9">
        <f t="shared" ref="AQ9:AQ26" si="1">SUM(G9:AN9)</f>
        <v>0</v>
      </c>
      <c r="AT9" s="34"/>
      <c r="AU9" s="63" t="s">
        <v>21</v>
      </c>
      <c r="AV9" s="494"/>
    </row>
    <row r="10" spans="1:54" ht="14.25" customHeight="1" thickBot="1">
      <c r="A10" s="33">
        <v>2</v>
      </c>
      <c r="B10" s="52">
        <f t="shared" si="0"/>
        <v>0</v>
      </c>
      <c r="C10" s="40"/>
      <c r="D10" s="753" t="s">
        <v>244</v>
      </c>
      <c r="E10" s="754" t="s">
        <v>245</v>
      </c>
      <c r="F10" s="154"/>
      <c r="G10" s="155"/>
      <c r="H10" s="156"/>
      <c r="I10" s="155"/>
      <c r="J10" s="156"/>
      <c r="K10" s="155"/>
      <c r="L10" s="156"/>
      <c r="M10" s="155"/>
      <c r="N10" s="160"/>
      <c r="O10" s="161"/>
      <c r="P10" s="160"/>
      <c r="Q10" s="161"/>
      <c r="R10" s="160"/>
      <c r="S10" s="161"/>
      <c r="T10" s="160"/>
      <c r="U10" s="161"/>
      <c r="V10" s="160"/>
      <c r="W10" s="161"/>
      <c r="X10" s="160"/>
      <c r="Y10" s="161"/>
      <c r="Z10" s="160"/>
      <c r="AA10" s="161"/>
      <c r="AB10" s="160"/>
      <c r="AC10" s="161"/>
      <c r="AD10" s="160"/>
      <c r="AE10" s="161"/>
      <c r="AF10" s="160"/>
      <c r="AG10" s="161"/>
      <c r="AH10" s="160"/>
      <c r="AI10" s="161"/>
      <c r="AJ10" s="160"/>
      <c r="AK10" s="161"/>
      <c r="AL10" s="160"/>
      <c r="AM10" s="161"/>
      <c r="AN10" s="160"/>
      <c r="AO10" s="161"/>
      <c r="AP10" s="2">
        <f t="shared" ref="AP10:AP26" si="2">SUM(F10:AM10)</f>
        <v>0</v>
      </c>
      <c r="AQ10">
        <f t="shared" si="1"/>
        <v>0</v>
      </c>
    </row>
    <row r="11" spans="1:54" ht="14.25" customHeight="1" thickBot="1">
      <c r="A11" s="33">
        <v>3</v>
      </c>
      <c r="B11" s="52">
        <f t="shared" si="0"/>
        <v>0</v>
      </c>
      <c r="C11" s="40"/>
      <c r="D11" s="753" t="s">
        <v>117</v>
      </c>
      <c r="E11" s="754" t="s">
        <v>118</v>
      </c>
      <c r="F11" s="154"/>
      <c r="G11" s="155"/>
      <c r="H11" s="156"/>
      <c r="I11" s="155"/>
      <c r="J11" s="156"/>
      <c r="K11" s="155"/>
      <c r="L11" s="156"/>
      <c r="M11" s="155"/>
      <c r="N11" s="160"/>
      <c r="O11" s="161"/>
      <c r="P11" s="160"/>
      <c r="Q11" s="161"/>
      <c r="R11" s="160"/>
      <c r="S11" s="161"/>
      <c r="T11" s="160"/>
      <c r="U11" s="161"/>
      <c r="V11" s="160"/>
      <c r="W11" s="161"/>
      <c r="X11" s="160"/>
      <c r="Y11" s="161"/>
      <c r="Z11" s="160"/>
      <c r="AA11" s="161"/>
      <c r="AB11" s="160"/>
      <c r="AC11" s="161"/>
      <c r="AD11" s="160"/>
      <c r="AE11" s="161"/>
      <c r="AF11" s="160"/>
      <c r="AG11" s="161"/>
      <c r="AH11" s="160"/>
      <c r="AI11" s="161"/>
      <c r="AJ11" s="160"/>
      <c r="AK11" s="161"/>
      <c r="AL11" s="160"/>
      <c r="AM11" s="161"/>
      <c r="AN11" s="160"/>
      <c r="AO11" s="161"/>
      <c r="AP11" s="2">
        <f t="shared" si="2"/>
        <v>0</v>
      </c>
      <c r="AQ11">
        <f t="shared" si="1"/>
        <v>0</v>
      </c>
      <c r="AT11" s="35"/>
      <c r="AU11" t="s">
        <v>20</v>
      </c>
    </row>
    <row r="12" spans="1:54" ht="14.25" customHeight="1" thickBot="1">
      <c r="A12" s="33">
        <v>4</v>
      </c>
      <c r="B12" s="52">
        <f t="shared" si="0"/>
        <v>0</v>
      </c>
      <c r="C12" s="40"/>
      <c r="D12" s="753" t="s">
        <v>117</v>
      </c>
      <c r="E12" s="754" t="s">
        <v>119</v>
      </c>
      <c r="F12" s="154"/>
      <c r="G12" s="155"/>
      <c r="H12" s="156"/>
      <c r="I12" s="155"/>
      <c r="J12" s="156"/>
      <c r="K12" s="155"/>
      <c r="L12" s="156"/>
      <c r="M12" s="155"/>
      <c r="N12" s="160"/>
      <c r="O12" s="161"/>
      <c r="P12" s="160"/>
      <c r="Q12" s="161"/>
      <c r="R12" s="160"/>
      <c r="S12" s="161"/>
      <c r="T12" s="160"/>
      <c r="U12" s="161"/>
      <c r="V12" s="160"/>
      <c r="W12" s="161"/>
      <c r="X12" s="160"/>
      <c r="Y12" s="161"/>
      <c r="Z12" s="160"/>
      <c r="AA12" s="161"/>
      <c r="AB12" s="160"/>
      <c r="AC12" s="161"/>
      <c r="AD12" s="160"/>
      <c r="AE12" s="161"/>
      <c r="AF12" s="160"/>
      <c r="AG12" s="161"/>
      <c r="AH12" s="160"/>
      <c r="AI12" s="161"/>
      <c r="AJ12" s="160"/>
      <c r="AK12" s="161"/>
      <c r="AL12" s="160"/>
      <c r="AM12" s="161"/>
      <c r="AN12" s="160"/>
      <c r="AO12" s="161"/>
      <c r="AP12" s="2">
        <f t="shared" si="2"/>
        <v>0</v>
      </c>
      <c r="AQ12">
        <f t="shared" si="1"/>
        <v>0</v>
      </c>
    </row>
    <row r="13" spans="1:54" ht="14.25" customHeight="1" thickBot="1">
      <c r="A13" s="33">
        <v>5</v>
      </c>
      <c r="B13" s="52">
        <f t="shared" si="0"/>
        <v>0</v>
      </c>
      <c r="C13" s="40"/>
      <c r="D13" s="753" t="s">
        <v>165</v>
      </c>
      <c r="E13" s="754" t="s">
        <v>166</v>
      </c>
      <c r="F13" s="154"/>
      <c r="G13" s="155"/>
      <c r="H13" s="156"/>
      <c r="I13" s="155"/>
      <c r="J13" s="156"/>
      <c r="K13" s="155"/>
      <c r="L13" s="156"/>
      <c r="M13" s="155"/>
      <c r="N13" s="160"/>
      <c r="O13" s="161"/>
      <c r="P13" s="160"/>
      <c r="Q13" s="161"/>
      <c r="R13" s="160"/>
      <c r="S13" s="161"/>
      <c r="T13" s="160"/>
      <c r="U13" s="161"/>
      <c r="V13" s="160"/>
      <c r="W13" s="161"/>
      <c r="X13" s="160"/>
      <c r="Y13" s="161"/>
      <c r="Z13" s="160"/>
      <c r="AA13" s="161"/>
      <c r="AB13" s="160"/>
      <c r="AC13" s="161"/>
      <c r="AD13" s="160"/>
      <c r="AE13" s="161"/>
      <c r="AF13" s="160"/>
      <c r="AG13" s="161"/>
      <c r="AH13" s="160"/>
      <c r="AI13" s="161"/>
      <c r="AJ13" s="160"/>
      <c r="AK13" s="161"/>
      <c r="AL13" s="160"/>
      <c r="AM13" s="161"/>
      <c r="AN13" s="160"/>
      <c r="AO13" s="161"/>
      <c r="AP13" s="2">
        <f t="shared" si="2"/>
        <v>0</v>
      </c>
      <c r="AQ13">
        <f t="shared" si="1"/>
        <v>0</v>
      </c>
      <c r="AT13" s="50"/>
      <c r="AU13" t="s">
        <v>37</v>
      </c>
    </row>
    <row r="14" spans="1:54" ht="14.25" customHeight="1">
      <c r="A14" s="33">
        <v>6</v>
      </c>
      <c r="B14" s="52">
        <f t="shared" si="0"/>
        <v>0</v>
      </c>
      <c r="C14" s="40"/>
      <c r="D14" s="753" t="s">
        <v>98</v>
      </c>
      <c r="E14" s="754" t="s">
        <v>96</v>
      </c>
      <c r="F14" s="154"/>
      <c r="G14" s="155"/>
      <c r="H14" s="156"/>
      <c r="I14" s="155"/>
      <c r="J14" s="156"/>
      <c r="K14" s="155"/>
      <c r="L14" s="156"/>
      <c r="M14" s="155"/>
      <c r="N14" s="160"/>
      <c r="O14" s="161"/>
      <c r="P14" s="160"/>
      <c r="Q14" s="161"/>
      <c r="R14" s="160"/>
      <c r="S14" s="161"/>
      <c r="T14" s="160"/>
      <c r="U14" s="161"/>
      <c r="V14" s="160"/>
      <c r="W14" s="161"/>
      <c r="X14" s="160"/>
      <c r="Y14" s="161"/>
      <c r="Z14" s="160"/>
      <c r="AA14" s="161"/>
      <c r="AB14" s="160"/>
      <c r="AC14" s="161"/>
      <c r="AD14" s="160"/>
      <c r="AE14" s="161"/>
      <c r="AF14" s="160"/>
      <c r="AG14" s="161"/>
      <c r="AH14" s="160"/>
      <c r="AI14" s="161"/>
      <c r="AJ14" s="160"/>
      <c r="AK14" s="161"/>
      <c r="AL14" s="160"/>
      <c r="AM14" s="161"/>
      <c r="AN14" s="160"/>
      <c r="AO14" s="161"/>
      <c r="AP14" s="2">
        <f t="shared" si="2"/>
        <v>0</v>
      </c>
      <c r="AQ14">
        <f t="shared" si="1"/>
        <v>0</v>
      </c>
    </row>
    <row r="15" spans="1:54" ht="14.25" customHeight="1">
      <c r="A15" s="33">
        <v>7</v>
      </c>
      <c r="B15" s="52">
        <f t="shared" si="0"/>
        <v>0</v>
      </c>
      <c r="C15" s="40"/>
      <c r="D15" s="753" t="s">
        <v>155</v>
      </c>
      <c r="E15" s="754" t="s">
        <v>29</v>
      </c>
      <c r="F15" s="154"/>
      <c r="G15" s="155"/>
      <c r="H15" s="156"/>
      <c r="I15" s="155"/>
      <c r="J15" s="156"/>
      <c r="K15" s="155"/>
      <c r="L15" s="156"/>
      <c r="M15" s="155"/>
      <c r="N15" s="160"/>
      <c r="O15" s="161"/>
      <c r="P15" s="160"/>
      <c r="Q15" s="161"/>
      <c r="R15" s="160"/>
      <c r="S15" s="161"/>
      <c r="T15" s="160"/>
      <c r="U15" s="161"/>
      <c r="V15" s="160"/>
      <c r="W15" s="161"/>
      <c r="X15" s="160"/>
      <c r="Y15" s="161"/>
      <c r="Z15" s="160"/>
      <c r="AA15" s="161"/>
      <c r="AB15" s="160"/>
      <c r="AC15" s="161"/>
      <c r="AD15" s="160"/>
      <c r="AE15" s="161"/>
      <c r="AF15" s="160"/>
      <c r="AG15" s="161"/>
      <c r="AH15" s="160"/>
      <c r="AI15" s="161"/>
      <c r="AJ15" s="160"/>
      <c r="AK15" s="161"/>
      <c r="AL15" s="160"/>
      <c r="AM15" s="161"/>
      <c r="AN15" s="160"/>
      <c r="AO15" s="161"/>
      <c r="AP15" s="2">
        <f t="shared" si="2"/>
        <v>0</v>
      </c>
      <c r="AQ15">
        <f t="shared" si="1"/>
        <v>0</v>
      </c>
    </row>
    <row r="16" spans="1:54" ht="14.25" customHeight="1" thickBot="1">
      <c r="A16" s="33">
        <v>8</v>
      </c>
      <c r="B16" s="52">
        <f t="shared" si="0"/>
        <v>2</v>
      </c>
      <c r="C16" s="40"/>
      <c r="D16" s="753" t="s">
        <v>152</v>
      </c>
      <c r="E16" s="754" t="s">
        <v>29</v>
      </c>
      <c r="F16" s="154">
        <v>2</v>
      </c>
      <c r="G16" s="155"/>
      <c r="H16" s="156"/>
      <c r="I16" s="155"/>
      <c r="J16" s="156"/>
      <c r="K16" s="155"/>
      <c r="L16" s="156"/>
      <c r="M16" s="155"/>
      <c r="N16" s="160"/>
      <c r="O16" s="161"/>
      <c r="P16" s="160"/>
      <c r="Q16" s="161"/>
      <c r="R16" s="160"/>
      <c r="S16" s="161"/>
      <c r="T16" s="160"/>
      <c r="U16" s="161"/>
      <c r="V16" s="160"/>
      <c r="W16" s="161"/>
      <c r="X16" s="160"/>
      <c r="Y16" s="161"/>
      <c r="Z16" s="160"/>
      <c r="AA16" s="161"/>
      <c r="AB16" s="160"/>
      <c r="AC16" s="161"/>
      <c r="AD16" s="160"/>
      <c r="AE16" s="161"/>
      <c r="AF16" s="160"/>
      <c r="AG16" s="161"/>
      <c r="AH16" s="160"/>
      <c r="AI16" s="161"/>
      <c r="AJ16" s="160"/>
      <c r="AK16" s="161"/>
      <c r="AL16" s="160"/>
      <c r="AM16" s="161"/>
      <c r="AN16" s="160"/>
      <c r="AO16" s="161"/>
      <c r="AP16" s="2">
        <f t="shared" si="2"/>
        <v>2</v>
      </c>
      <c r="AQ16">
        <f t="shared" si="1"/>
        <v>0</v>
      </c>
    </row>
    <row r="17" spans="1:50" ht="14.25" customHeight="1" thickBot="1">
      <c r="A17" s="33">
        <v>9</v>
      </c>
      <c r="B17" s="52">
        <f t="shared" si="0"/>
        <v>0</v>
      </c>
      <c r="C17" s="40"/>
      <c r="D17" s="753" t="s">
        <v>169</v>
      </c>
      <c r="E17" s="754" t="s">
        <v>170</v>
      </c>
      <c r="F17" s="154"/>
      <c r="G17" s="155"/>
      <c r="H17" s="156"/>
      <c r="I17" s="155"/>
      <c r="J17" s="156"/>
      <c r="K17" s="155"/>
      <c r="L17" s="156"/>
      <c r="M17" s="155"/>
      <c r="N17" s="160"/>
      <c r="O17" s="161"/>
      <c r="P17" s="160"/>
      <c r="Q17" s="161"/>
      <c r="R17" s="160"/>
      <c r="S17" s="161"/>
      <c r="T17" s="160"/>
      <c r="U17" s="161"/>
      <c r="V17" s="160"/>
      <c r="W17" s="161"/>
      <c r="X17" s="160"/>
      <c r="Y17" s="161"/>
      <c r="Z17" s="160"/>
      <c r="AA17" s="161"/>
      <c r="AB17" s="160"/>
      <c r="AC17" s="161"/>
      <c r="AD17" s="160"/>
      <c r="AE17" s="161"/>
      <c r="AF17" s="160"/>
      <c r="AG17" s="161"/>
      <c r="AH17" s="160"/>
      <c r="AI17" s="161"/>
      <c r="AJ17" s="160"/>
      <c r="AK17" s="161"/>
      <c r="AL17" s="160"/>
      <c r="AM17" s="161"/>
      <c r="AN17" s="160"/>
      <c r="AO17" s="161"/>
      <c r="AP17" s="2">
        <f>SUM(F17:AM17)</f>
        <v>0</v>
      </c>
      <c r="AQ17">
        <f>SUM(G17:AN17)</f>
        <v>0</v>
      </c>
      <c r="AW17" s="792" t="s">
        <v>331</v>
      </c>
      <c r="AX17" s="793"/>
    </row>
    <row r="18" spans="1:50" ht="14.25" customHeight="1">
      <c r="A18" s="33">
        <v>10</v>
      </c>
      <c r="B18" s="52">
        <f t="shared" si="0"/>
        <v>0</v>
      </c>
      <c r="C18" s="40"/>
      <c r="D18" s="753" t="s">
        <v>156</v>
      </c>
      <c r="E18" s="754" t="s">
        <v>157</v>
      </c>
      <c r="F18" s="154"/>
      <c r="G18" s="155"/>
      <c r="H18" s="156"/>
      <c r="I18" s="155"/>
      <c r="J18" s="156"/>
      <c r="K18" s="155"/>
      <c r="L18" s="156"/>
      <c r="M18" s="155"/>
      <c r="N18" s="160"/>
      <c r="O18" s="161"/>
      <c r="P18" s="160"/>
      <c r="Q18" s="161"/>
      <c r="R18" s="160"/>
      <c r="S18" s="161"/>
      <c r="T18" s="160"/>
      <c r="U18" s="161"/>
      <c r="V18" s="160"/>
      <c r="W18" s="161"/>
      <c r="X18" s="160"/>
      <c r="Y18" s="161"/>
      <c r="Z18" s="160"/>
      <c r="AA18" s="161"/>
      <c r="AB18" s="160"/>
      <c r="AC18" s="161"/>
      <c r="AD18" s="160"/>
      <c r="AE18" s="161"/>
      <c r="AF18" s="160"/>
      <c r="AG18" s="161"/>
      <c r="AH18" s="160"/>
      <c r="AI18" s="161"/>
      <c r="AJ18" s="160"/>
      <c r="AK18" s="161"/>
      <c r="AL18" s="160"/>
      <c r="AM18" s="161"/>
      <c r="AN18" s="160"/>
      <c r="AO18" s="161"/>
      <c r="AP18" s="2">
        <f t="shared" si="2"/>
        <v>0</v>
      </c>
      <c r="AQ18">
        <f t="shared" si="1"/>
        <v>0</v>
      </c>
      <c r="AW18" s="624" t="s">
        <v>84</v>
      </c>
      <c r="AX18" s="542">
        <v>6</v>
      </c>
    </row>
    <row r="19" spans="1:50" ht="14.25" customHeight="1">
      <c r="A19" s="33">
        <v>11</v>
      </c>
      <c r="B19" s="52">
        <f t="shared" si="0"/>
        <v>0</v>
      </c>
      <c r="C19" s="40"/>
      <c r="D19" s="753" t="s">
        <v>120</v>
      </c>
      <c r="E19" s="754" t="s">
        <v>121</v>
      </c>
      <c r="F19" s="162"/>
      <c r="G19" s="163"/>
      <c r="H19" s="148"/>
      <c r="I19" s="163"/>
      <c r="J19" s="148"/>
      <c r="K19" s="163"/>
      <c r="L19" s="148"/>
      <c r="M19" s="163"/>
      <c r="N19" s="164"/>
      <c r="O19" s="165"/>
      <c r="P19" s="164"/>
      <c r="Q19" s="165"/>
      <c r="R19" s="164"/>
      <c r="S19" s="165"/>
      <c r="T19" s="164"/>
      <c r="U19" s="165"/>
      <c r="V19" s="164"/>
      <c r="W19" s="165"/>
      <c r="X19" s="164"/>
      <c r="Y19" s="165"/>
      <c r="Z19" s="164"/>
      <c r="AA19" s="165"/>
      <c r="AB19" s="164"/>
      <c r="AC19" s="165"/>
      <c r="AD19" s="164"/>
      <c r="AE19" s="165"/>
      <c r="AF19" s="164"/>
      <c r="AG19" s="165"/>
      <c r="AH19" s="164"/>
      <c r="AI19" s="165"/>
      <c r="AJ19" s="164"/>
      <c r="AK19" s="165"/>
      <c r="AL19" s="164"/>
      <c r="AM19" s="165"/>
      <c r="AN19" s="164"/>
      <c r="AO19" s="165"/>
      <c r="AP19" s="2">
        <f t="shared" si="2"/>
        <v>0</v>
      </c>
      <c r="AQ19">
        <f t="shared" si="1"/>
        <v>0</v>
      </c>
      <c r="AW19" s="625" t="s">
        <v>329</v>
      </c>
      <c r="AX19" s="550">
        <v>1</v>
      </c>
    </row>
    <row r="20" spans="1:50" ht="14.25" customHeight="1">
      <c r="A20" s="33">
        <v>12</v>
      </c>
      <c r="B20" s="52">
        <f t="shared" si="0"/>
        <v>5</v>
      </c>
      <c r="C20" s="40"/>
      <c r="D20" s="753" t="s">
        <v>120</v>
      </c>
      <c r="E20" s="754" t="s">
        <v>111</v>
      </c>
      <c r="F20" s="154">
        <v>2</v>
      </c>
      <c r="G20" s="155"/>
      <c r="H20" s="156"/>
      <c r="I20" s="155"/>
      <c r="J20" s="156"/>
      <c r="K20" s="155"/>
      <c r="L20" s="156">
        <v>1</v>
      </c>
      <c r="M20" s="155"/>
      <c r="N20" s="160">
        <v>2</v>
      </c>
      <c r="O20" s="161"/>
      <c r="P20" s="160"/>
      <c r="Q20" s="161"/>
      <c r="R20" s="160"/>
      <c r="S20" s="161"/>
      <c r="T20" s="160"/>
      <c r="U20" s="161"/>
      <c r="V20" s="160"/>
      <c r="W20" s="161"/>
      <c r="X20" s="160"/>
      <c r="Y20" s="161"/>
      <c r="Z20" s="160"/>
      <c r="AA20" s="161"/>
      <c r="AB20" s="160"/>
      <c r="AC20" s="161"/>
      <c r="AD20" s="160"/>
      <c r="AE20" s="161"/>
      <c r="AF20" s="160"/>
      <c r="AG20" s="161"/>
      <c r="AH20" s="160"/>
      <c r="AI20" s="161"/>
      <c r="AJ20" s="160"/>
      <c r="AK20" s="161"/>
      <c r="AL20" s="160"/>
      <c r="AM20" s="161"/>
      <c r="AN20" s="160"/>
      <c r="AO20" s="161"/>
      <c r="AP20" s="2">
        <f t="shared" si="2"/>
        <v>5</v>
      </c>
      <c r="AQ20">
        <f t="shared" si="1"/>
        <v>3</v>
      </c>
      <c r="AW20" s="626" t="s">
        <v>330</v>
      </c>
      <c r="AX20" s="548">
        <v>0</v>
      </c>
    </row>
    <row r="21" spans="1:50" ht="14.25" customHeight="1">
      <c r="A21" s="33">
        <v>13</v>
      </c>
      <c r="B21" s="52">
        <f t="shared" si="0"/>
        <v>0</v>
      </c>
      <c r="C21" s="40"/>
      <c r="D21" s="755" t="s">
        <v>164</v>
      </c>
      <c r="E21" s="756" t="s">
        <v>114</v>
      </c>
      <c r="F21" s="154"/>
      <c r="G21" s="155"/>
      <c r="H21" s="156"/>
      <c r="I21" s="155"/>
      <c r="J21" s="156"/>
      <c r="K21" s="155"/>
      <c r="L21" s="156"/>
      <c r="M21" s="155"/>
      <c r="N21" s="160"/>
      <c r="O21" s="161"/>
      <c r="P21" s="160"/>
      <c r="Q21" s="161"/>
      <c r="R21" s="160"/>
      <c r="S21" s="161"/>
      <c r="T21" s="160"/>
      <c r="U21" s="161"/>
      <c r="V21" s="160"/>
      <c r="W21" s="161"/>
      <c r="X21" s="160"/>
      <c r="Y21" s="161"/>
      <c r="Z21" s="160"/>
      <c r="AA21" s="161"/>
      <c r="AB21" s="160"/>
      <c r="AC21" s="161"/>
      <c r="AD21" s="160"/>
      <c r="AE21" s="161"/>
      <c r="AF21" s="160"/>
      <c r="AG21" s="161"/>
      <c r="AH21" s="160"/>
      <c r="AI21" s="161"/>
      <c r="AJ21" s="160"/>
      <c r="AK21" s="161"/>
      <c r="AL21" s="160"/>
      <c r="AM21" s="161"/>
      <c r="AN21" s="160"/>
      <c r="AO21" s="161"/>
      <c r="AP21" s="2">
        <f t="shared" si="2"/>
        <v>0</v>
      </c>
      <c r="AQ21">
        <f t="shared" si="1"/>
        <v>0</v>
      </c>
      <c r="AW21" s="627" t="s">
        <v>87</v>
      </c>
      <c r="AX21" s="552">
        <v>5</v>
      </c>
    </row>
    <row r="22" spans="1:50" ht="14.25" customHeight="1">
      <c r="A22" s="33">
        <v>14</v>
      </c>
      <c r="B22" s="52">
        <f t="shared" si="0"/>
        <v>0</v>
      </c>
      <c r="C22" s="40"/>
      <c r="D22" s="755" t="s">
        <v>158</v>
      </c>
      <c r="E22" s="756" t="s">
        <v>159</v>
      </c>
      <c r="F22" s="154"/>
      <c r="G22" s="155"/>
      <c r="H22" s="156"/>
      <c r="I22" s="155"/>
      <c r="J22" s="156"/>
      <c r="K22" s="155"/>
      <c r="L22" s="156"/>
      <c r="M22" s="155"/>
      <c r="N22" s="160"/>
      <c r="O22" s="161"/>
      <c r="P22" s="160"/>
      <c r="Q22" s="161"/>
      <c r="R22" s="160"/>
      <c r="S22" s="161"/>
      <c r="T22" s="160"/>
      <c r="U22" s="161"/>
      <c r="V22" s="160"/>
      <c r="W22" s="161"/>
      <c r="X22" s="160"/>
      <c r="Y22" s="161"/>
      <c r="Z22" s="160"/>
      <c r="AA22" s="161"/>
      <c r="AB22" s="160"/>
      <c r="AC22" s="161"/>
      <c r="AD22" s="160"/>
      <c r="AE22" s="161"/>
      <c r="AF22" s="160"/>
      <c r="AG22" s="161"/>
      <c r="AH22" s="160"/>
      <c r="AI22" s="161"/>
      <c r="AJ22" s="160"/>
      <c r="AK22" s="161"/>
      <c r="AL22" s="160"/>
      <c r="AM22" s="161"/>
      <c r="AN22" s="160"/>
      <c r="AO22" s="161"/>
      <c r="AP22" s="2">
        <f t="shared" si="2"/>
        <v>0</v>
      </c>
      <c r="AQ22">
        <f t="shared" si="1"/>
        <v>0</v>
      </c>
      <c r="AW22" s="628" t="s">
        <v>5</v>
      </c>
      <c r="AX22" s="544">
        <v>7</v>
      </c>
    </row>
    <row r="23" spans="1:50" ht="14.25" customHeight="1" thickBot="1">
      <c r="A23" s="33">
        <v>15</v>
      </c>
      <c r="B23" s="248">
        <f t="shared" si="0"/>
        <v>0</v>
      </c>
      <c r="C23" s="249"/>
      <c r="D23" s="755" t="s">
        <v>160</v>
      </c>
      <c r="E23" s="756" t="s">
        <v>161</v>
      </c>
      <c r="F23" s="250"/>
      <c r="G23" s="251"/>
      <c r="H23" s="252"/>
      <c r="I23" s="251"/>
      <c r="J23" s="252"/>
      <c r="K23" s="251"/>
      <c r="L23" s="252"/>
      <c r="M23" s="251"/>
      <c r="N23" s="253"/>
      <c r="O23" s="254"/>
      <c r="P23" s="255"/>
      <c r="Q23" s="257"/>
      <c r="R23" s="253"/>
      <c r="S23" s="254"/>
      <c r="T23" s="256"/>
      <c r="U23" s="257"/>
      <c r="V23" s="256"/>
      <c r="W23" s="257"/>
      <c r="X23" s="256"/>
      <c r="Y23" s="257"/>
      <c r="Z23" s="256"/>
      <c r="AA23" s="257"/>
      <c r="AB23" s="256"/>
      <c r="AC23" s="257"/>
      <c r="AD23" s="256"/>
      <c r="AE23" s="257"/>
      <c r="AF23" s="256"/>
      <c r="AG23" s="257"/>
      <c r="AH23" s="256"/>
      <c r="AI23" s="257"/>
      <c r="AJ23" s="256"/>
      <c r="AK23" s="257"/>
      <c r="AL23" s="256"/>
      <c r="AM23" s="257"/>
      <c r="AN23" s="256"/>
      <c r="AO23" s="257"/>
      <c r="AP23" s="2">
        <f t="shared" si="2"/>
        <v>0</v>
      </c>
      <c r="AQ23">
        <f t="shared" si="1"/>
        <v>0</v>
      </c>
      <c r="AW23" s="629" t="s">
        <v>6</v>
      </c>
      <c r="AX23" s="546">
        <v>32</v>
      </c>
    </row>
    <row r="24" spans="1:50" ht="14.25" customHeight="1">
      <c r="A24" s="33">
        <v>16</v>
      </c>
      <c r="B24" s="248">
        <f t="shared" si="0"/>
        <v>0</v>
      </c>
      <c r="C24" s="249"/>
      <c r="D24" s="755" t="s">
        <v>19</v>
      </c>
      <c r="E24" s="756" t="s">
        <v>53</v>
      </c>
      <c r="F24" s="250"/>
      <c r="G24" s="251"/>
      <c r="H24" s="252"/>
      <c r="I24" s="251"/>
      <c r="J24" s="252"/>
      <c r="K24" s="251"/>
      <c r="L24" s="252"/>
      <c r="M24" s="251"/>
      <c r="N24" s="253"/>
      <c r="O24" s="254"/>
      <c r="P24" s="255"/>
      <c r="Q24" s="257"/>
      <c r="R24" s="253"/>
      <c r="S24" s="254"/>
      <c r="T24" s="256"/>
      <c r="U24" s="257"/>
      <c r="V24" s="256"/>
      <c r="W24" s="257"/>
      <c r="X24" s="256"/>
      <c r="Y24" s="257"/>
      <c r="Z24" s="256"/>
      <c r="AA24" s="257"/>
      <c r="AB24" s="256"/>
      <c r="AC24" s="257"/>
      <c r="AD24" s="256"/>
      <c r="AE24" s="257"/>
      <c r="AF24" s="256"/>
      <c r="AG24" s="257"/>
      <c r="AH24" s="256"/>
      <c r="AI24" s="257"/>
      <c r="AJ24" s="256"/>
      <c r="AK24" s="257"/>
      <c r="AL24" s="256"/>
      <c r="AM24" s="257"/>
      <c r="AN24" s="256"/>
      <c r="AO24" s="257"/>
      <c r="AP24" s="2">
        <f t="shared" si="2"/>
        <v>0</v>
      </c>
      <c r="AQ24">
        <f t="shared" si="1"/>
        <v>0</v>
      </c>
    </row>
    <row r="25" spans="1:50" ht="14.25" customHeight="1">
      <c r="A25" s="33">
        <v>17</v>
      </c>
      <c r="B25" s="248">
        <f t="shared" si="0"/>
        <v>0</v>
      </c>
      <c r="C25" s="249"/>
      <c r="D25" s="755" t="s">
        <v>27</v>
      </c>
      <c r="E25" s="756" t="s">
        <v>95</v>
      </c>
      <c r="F25" s="250"/>
      <c r="G25" s="251"/>
      <c r="H25" s="252"/>
      <c r="I25" s="251"/>
      <c r="J25" s="252"/>
      <c r="K25" s="251"/>
      <c r="L25" s="252"/>
      <c r="M25" s="251"/>
      <c r="N25" s="253"/>
      <c r="O25" s="254"/>
      <c r="P25" s="255"/>
      <c r="Q25" s="161"/>
      <c r="R25" s="253"/>
      <c r="S25" s="254"/>
      <c r="T25" s="256"/>
      <c r="U25" s="257"/>
      <c r="V25" s="256"/>
      <c r="W25" s="257"/>
      <c r="X25" s="256"/>
      <c r="Y25" s="257"/>
      <c r="Z25" s="256"/>
      <c r="AA25" s="257"/>
      <c r="AB25" s="256"/>
      <c r="AC25" s="257"/>
      <c r="AD25" s="256"/>
      <c r="AE25" s="257"/>
      <c r="AF25" s="256"/>
      <c r="AG25" s="257"/>
      <c r="AH25" s="256"/>
      <c r="AI25" s="257"/>
      <c r="AJ25" s="256"/>
      <c r="AK25" s="257"/>
      <c r="AL25" s="256"/>
      <c r="AM25" s="257"/>
      <c r="AN25" s="256"/>
      <c r="AO25" s="257"/>
      <c r="AP25" s="2">
        <f t="shared" si="2"/>
        <v>0</v>
      </c>
      <c r="AQ25">
        <f t="shared" si="1"/>
        <v>0</v>
      </c>
    </row>
    <row r="26" spans="1:50" ht="15.75" thickBot="1">
      <c r="A26" s="33">
        <v>18</v>
      </c>
      <c r="B26" s="112">
        <f t="shared" si="0"/>
        <v>0</v>
      </c>
      <c r="C26" s="41"/>
      <c r="D26" s="757" t="s">
        <v>162</v>
      </c>
      <c r="E26" s="758" t="s">
        <v>163</v>
      </c>
      <c r="F26" s="166"/>
      <c r="G26" s="167"/>
      <c r="H26" s="168"/>
      <c r="I26" s="167"/>
      <c r="J26" s="168"/>
      <c r="K26" s="167"/>
      <c r="L26" s="168"/>
      <c r="M26" s="167"/>
      <c r="N26" s="168"/>
      <c r="O26" s="168"/>
      <c r="P26" s="495"/>
      <c r="Q26" s="496"/>
      <c r="R26" s="168"/>
      <c r="S26" s="168"/>
      <c r="T26" s="217"/>
      <c r="U26" s="218"/>
      <c r="V26" s="217"/>
      <c r="W26" s="218"/>
      <c r="X26" s="217"/>
      <c r="Y26" s="218"/>
      <c r="Z26" s="217"/>
      <c r="AA26" s="218"/>
      <c r="AB26" s="217"/>
      <c r="AC26" s="218"/>
      <c r="AD26" s="217"/>
      <c r="AE26" s="218"/>
      <c r="AF26" s="217"/>
      <c r="AG26" s="218"/>
      <c r="AH26" s="217"/>
      <c r="AI26" s="218"/>
      <c r="AJ26" s="217"/>
      <c r="AK26" s="218"/>
      <c r="AL26" s="217"/>
      <c r="AM26" s="218"/>
      <c r="AN26" s="217"/>
      <c r="AO26" s="218"/>
      <c r="AP26" s="2">
        <f t="shared" si="2"/>
        <v>0</v>
      </c>
      <c r="AQ26">
        <f t="shared" si="1"/>
        <v>0</v>
      </c>
    </row>
    <row r="27" spans="1:50" ht="15.75" thickBot="1">
      <c r="B27" s="240">
        <f>AQ7</f>
        <v>7</v>
      </c>
      <c r="L27" s="33"/>
      <c r="V27" s="805"/>
      <c r="W27" s="805"/>
      <c r="X27" s="805"/>
      <c r="Y27" s="805"/>
      <c r="Z27" s="805"/>
      <c r="AA27" s="805"/>
      <c r="AB27" s="805"/>
      <c r="AC27" s="805"/>
      <c r="AD27" s="805"/>
      <c r="AE27" s="805"/>
      <c r="AF27" s="805"/>
      <c r="AG27" s="805"/>
      <c r="AP27" s="2"/>
    </row>
    <row r="28" spans="1:50" ht="15.75" thickBot="1">
      <c r="B28" s="33" t="s">
        <v>5</v>
      </c>
      <c r="C28" s="140">
        <f>AR7</f>
        <v>32</v>
      </c>
      <c r="F28" s="794" t="s">
        <v>45</v>
      </c>
      <c r="G28" s="795"/>
      <c r="H28" s="795"/>
      <c r="I28" s="795"/>
      <c r="J28" s="795"/>
      <c r="K28" s="795"/>
      <c r="L28" s="795"/>
      <c r="M28" s="795"/>
    </row>
    <row r="29" spans="1:50">
      <c r="C29" s="33" t="s">
        <v>6</v>
      </c>
      <c r="F29" s="492" t="s">
        <v>14</v>
      </c>
      <c r="G29" s="493"/>
      <c r="H29" s="493"/>
      <c r="I29" s="493"/>
      <c r="J29" s="64"/>
      <c r="K29" s="64"/>
      <c r="L29" s="64"/>
      <c r="M29" s="8"/>
    </row>
    <row r="30" spans="1:50">
      <c r="F30" s="459" t="s">
        <v>309</v>
      </c>
      <c r="G30" s="460"/>
      <c r="H30" s="460"/>
      <c r="I30" s="460"/>
      <c r="J30" s="3"/>
      <c r="K30" s="3"/>
      <c r="L30" s="3"/>
      <c r="M30" s="11"/>
    </row>
    <row r="31" spans="1:50">
      <c r="A31" s="5" t="s">
        <v>34</v>
      </c>
      <c r="F31" s="459" t="s">
        <v>243</v>
      </c>
      <c r="G31" s="460"/>
      <c r="H31" s="460"/>
      <c r="I31" s="460"/>
      <c r="J31" s="460"/>
      <c r="K31" s="3"/>
      <c r="L31" s="3"/>
      <c r="M31" s="11"/>
    </row>
    <row r="32" spans="1:50" ht="18.75">
      <c r="A32" s="36" t="s">
        <v>140</v>
      </c>
      <c r="F32" s="490"/>
      <c r="G32" s="491"/>
      <c r="H32" s="491"/>
      <c r="I32" s="491"/>
      <c r="J32" s="3"/>
      <c r="K32" s="3"/>
      <c r="L32" s="3"/>
      <c r="M32" s="11"/>
    </row>
    <row r="33" spans="1:13">
      <c r="F33" s="490"/>
      <c r="G33" s="491"/>
      <c r="H33" s="491"/>
      <c r="I33" s="491"/>
      <c r="J33" s="3"/>
      <c r="K33" s="3"/>
      <c r="L33" s="3"/>
      <c r="M33" s="11"/>
    </row>
    <row r="34" spans="1:13">
      <c r="F34" s="490"/>
      <c r="G34" s="491"/>
      <c r="H34" s="491"/>
      <c r="I34" s="491"/>
      <c r="J34" s="3"/>
      <c r="K34" s="3"/>
      <c r="L34" s="3"/>
      <c r="M34" s="11"/>
    </row>
    <row r="35" spans="1:13" ht="15.75" thickBot="1">
      <c r="A35" s="5" t="s">
        <v>263</v>
      </c>
      <c r="F35" s="327"/>
      <c r="G35" s="328"/>
      <c r="H35" s="328"/>
      <c r="I35" s="328"/>
      <c r="J35" s="135"/>
      <c r="K35" s="135"/>
      <c r="L35" s="135"/>
      <c r="M35" s="136"/>
    </row>
    <row r="36" spans="1:13" ht="18.75">
      <c r="A36" s="36" t="s">
        <v>264</v>
      </c>
      <c r="H36" s="494"/>
      <c r="I36" s="494"/>
      <c r="J36" s="111"/>
      <c r="K36" s="111"/>
      <c r="L36" s="111"/>
      <c r="M36" s="111"/>
    </row>
    <row r="41" spans="1:13">
      <c r="B41" t="s">
        <v>47</v>
      </c>
    </row>
    <row r="42" spans="1:13">
      <c r="B42" t="s">
        <v>48</v>
      </c>
    </row>
    <row r="57" spans="1:10">
      <c r="A57" s="397"/>
    </row>
    <row r="58" spans="1:10">
      <c r="J58" s="398"/>
    </row>
    <row r="71" spans="1:23">
      <c r="A71" s="397"/>
    </row>
    <row r="72" spans="1:23">
      <c r="W72" s="397"/>
    </row>
  </sheetData>
  <sortState ref="D10:E25">
    <sortCondition ref="D10:D25"/>
  </sortState>
  <mergeCells count="45">
    <mergeCell ref="AM3:AM6"/>
    <mergeCell ref="AH2:AO2"/>
    <mergeCell ref="AN3:AN6"/>
    <mergeCell ref="AO3:AO6"/>
    <mergeCell ref="AH3:AH6"/>
    <mergeCell ref="AI3:AI6"/>
    <mergeCell ref="AJ3:AJ6"/>
    <mergeCell ref="AK3:AK6"/>
    <mergeCell ref="AL3:AL6"/>
    <mergeCell ref="B6:C6"/>
    <mergeCell ref="L3:L6"/>
    <mergeCell ref="M3:M6"/>
    <mergeCell ref="P3:P6"/>
    <mergeCell ref="Q3:Q6"/>
    <mergeCell ref="D4:E4"/>
    <mergeCell ref="D5:E5"/>
    <mergeCell ref="J3:J6"/>
    <mergeCell ref="K3:K6"/>
    <mergeCell ref="H3:H6"/>
    <mergeCell ref="I3:I6"/>
    <mergeCell ref="O3:O6"/>
    <mergeCell ref="AC3:AC6"/>
    <mergeCell ref="T3:T6"/>
    <mergeCell ref="AF3:AF6"/>
    <mergeCell ref="AG3:AG6"/>
    <mergeCell ref="V3:V6"/>
    <mergeCell ref="X3:X6"/>
    <mergeCell ref="Y3:Y6"/>
    <mergeCell ref="AB3:AB6"/>
    <mergeCell ref="AW17:AX17"/>
    <mergeCell ref="F28:M28"/>
    <mergeCell ref="F2:U2"/>
    <mergeCell ref="Z3:Z6"/>
    <mergeCell ref="AA3:AA6"/>
    <mergeCell ref="AD3:AD6"/>
    <mergeCell ref="V27:AG27"/>
    <mergeCell ref="W3:W6"/>
    <mergeCell ref="U3:U6"/>
    <mergeCell ref="R3:R6"/>
    <mergeCell ref="S3:S6"/>
    <mergeCell ref="AE3:AE6"/>
    <mergeCell ref="V2:AG2"/>
    <mergeCell ref="F3:F6"/>
    <mergeCell ref="G3:G6"/>
    <mergeCell ref="N3:N6"/>
  </mergeCells>
  <conditionalFormatting sqref="F9:AO26">
    <cfRule type="cellIs" dxfId="45" priority="2" operator="greaterThan">
      <formula>0</formula>
    </cfRule>
  </conditionalFormatting>
  <hyperlinks>
    <hyperlink ref="BB3" location="'Classifica Marcatori'!A1" display="'Classifica Marcatori'!A1"/>
    <hyperlink ref="BB4" location="'Risultati primaverili'!A1" display="'Risultati primaverili'!A1"/>
    <hyperlink ref="BB5" location="'risultati fase invernale'!A1" display="'risultati fase invernale'!A1"/>
    <hyperlink ref="BB6" location="CLASSIFICHE!A1" display="CLASSIFICHE!A1"/>
    <hyperlink ref="BB7" r:id="rId1"/>
    <hyperlink ref="BB8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2:BB38"/>
  <sheetViews>
    <sheetView showGridLines="0" workbookViewId="0">
      <selection activeCell="BB4" sqref="BB4"/>
    </sheetView>
  </sheetViews>
  <sheetFormatPr defaultRowHeight="15"/>
  <cols>
    <col min="1" max="1" width="8.5703125" customWidth="1"/>
    <col min="2" max="2" width="3.42578125" customWidth="1"/>
    <col min="3" max="3" width="2.85546875" customWidth="1"/>
    <col min="4" max="4" width="10.7109375" customWidth="1"/>
    <col min="5" max="5" width="10.85546875" customWidth="1"/>
    <col min="6" max="34" width="2.7109375" customWidth="1"/>
    <col min="35" max="35" width="4.7109375" customWidth="1"/>
    <col min="36" max="47" width="0.5703125" customWidth="1"/>
    <col min="48" max="48" width="2.28515625" customWidth="1"/>
    <col min="49" max="49" width="9.5703125" customWidth="1"/>
    <col min="50" max="50" width="4.7109375" customWidth="1"/>
    <col min="51" max="51" width="13" customWidth="1"/>
    <col min="52" max="52" width="4.5703125" customWidth="1"/>
  </cols>
  <sheetData>
    <row r="2" spans="1:54" ht="15.75" thickBot="1"/>
    <row r="3" spans="1:54" ht="15.75" thickBot="1">
      <c r="F3" s="865" t="s">
        <v>4</v>
      </c>
      <c r="G3" s="866"/>
      <c r="H3" s="866"/>
      <c r="I3" s="866"/>
      <c r="J3" s="866"/>
      <c r="K3" s="866"/>
      <c r="L3" s="866"/>
      <c r="M3" s="867"/>
      <c r="N3" s="882" t="s">
        <v>46</v>
      </c>
      <c r="O3" s="883"/>
      <c r="P3" s="883"/>
      <c r="Q3" s="883"/>
      <c r="R3" s="883"/>
      <c r="S3" s="883"/>
      <c r="T3" s="883"/>
      <c r="U3" s="883"/>
      <c r="V3" s="883"/>
      <c r="W3" s="883"/>
      <c r="X3" s="883"/>
      <c r="Y3" s="884"/>
      <c r="Z3" s="847" t="s">
        <v>137</v>
      </c>
      <c r="AA3" s="848"/>
      <c r="AB3" s="848"/>
      <c r="AC3" s="848"/>
      <c r="AD3" s="848"/>
      <c r="AE3" s="848"/>
      <c r="AF3" s="848"/>
      <c r="AG3" s="848"/>
      <c r="AH3" s="848"/>
      <c r="AI3" s="849"/>
      <c r="AJ3" s="868" t="s">
        <v>138</v>
      </c>
      <c r="AK3" s="869"/>
      <c r="AL3" s="869"/>
      <c r="AM3" s="869"/>
      <c r="AN3" s="869"/>
      <c r="AO3" s="869"/>
      <c r="AP3" s="869"/>
      <c r="AQ3" s="869"/>
      <c r="AR3" s="869"/>
      <c r="AS3" s="870"/>
    </row>
    <row r="4" spans="1:54" ht="18.75" customHeight="1" thickBot="1">
      <c r="C4" s="2"/>
      <c r="D4" s="7"/>
      <c r="E4" s="8"/>
      <c r="F4" s="809" t="s">
        <v>172</v>
      </c>
      <c r="G4" s="838">
        <v>41560</v>
      </c>
      <c r="H4" s="809" t="s">
        <v>151</v>
      </c>
      <c r="I4" s="806">
        <v>41566</v>
      </c>
      <c r="J4" s="809" t="s">
        <v>236</v>
      </c>
      <c r="K4" s="806">
        <v>41574</v>
      </c>
      <c r="L4" s="809"/>
      <c r="M4" s="806"/>
      <c r="N4" s="836"/>
      <c r="O4" s="842"/>
      <c r="P4" s="836"/>
      <c r="Q4" s="842"/>
      <c r="R4" s="836"/>
      <c r="S4" s="842"/>
      <c r="T4" s="855"/>
      <c r="U4" s="857"/>
      <c r="V4" s="855"/>
      <c r="W4" s="857"/>
      <c r="X4" s="855"/>
      <c r="Y4" s="860"/>
      <c r="Z4" s="853"/>
      <c r="AA4" s="879"/>
      <c r="AB4" s="853"/>
      <c r="AC4" s="850"/>
      <c r="AD4" s="853"/>
      <c r="AE4" s="850"/>
      <c r="AF4" s="853"/>
      <c r="AG4" s="850"/>
      <c r="AH4" s="853"/>
      <c r="AI4" s="850"/>
      <c r="AJ4" s="871"/>
      <c r="AK4" s="873"/>
      <c r="AL4" s="871"/>
      <c r="AM4" s="876"/>
      <c r="AN4" s="871"/>
      <c r="AO4" s="876"/>
      <c r="AP4" s="871"/>
      <c r="AQ4" s="876"/>
      <c r="AR4" s="871"/>
      <c r="AS4" s="876"/>
      <c r="BB4" s="770" t="s">
        <v>314</v>
      </c>
    </row>
    <row r="5" spans="1:54" ht="21.75" thickBot="1">
      <c r="C5" s="2"/>
      <c r="D5" s="820" t="s">
        <v>99</v>
      </c>
      <c r="E5" s="821"/>
      <c r="F5" s="810"/>
      <c r="G5" s="839"/>
      <c r="H5" s="810"/>
      <c r="I5" s="807"/>
      <c r="J5" s="810"/>
      <c r="K5" s="807"/>
      <c r="L5" s="810"/>
      <c r="M5" s="807"/>
      <c r="N5" s="837"/>
      <c r="O5" s="843"/>
      <c r="P5" s="837"/>
      <c r="Q5" s="843"/>
      <c r="R5" s="837"/>
      <c r="S5" s="843"/>
      <c r="T5" s="856"/>
      <c r="U5" s="858"/>
      <c r="V5" s="856"/>
      <c r="W5" s="858"/>
      <c r="X5" s="856"/>
      <c r="Y5" s="861"/>
      <c r="Z5" s="854"/>
      <c r="AA5" s="880"/>
      <c r="AB5" s="854"/>
      <c r="AC5" s="851"/>
      <c r="AD5" s="854"/>
      <c r="AE5" s="851"/>
      <c r="AF5" s="854"/>
      <c r="AG5" s="851"/>
      <c r="AH5" s="854"/>
      <c r="AI5" s="851"/>
      <c r="AJ5" s="872"/>
      <c r="AK5" s="874"/>
      <c r="AL5" s="872"/>
      <c r="AM5" s="877"/>
      <c r="AN5" s="872"/>
      <c r="AO5" s="877"/>
      <c r="AP5" s="872"/>
      <c r="AQ5" s="877"/>
      <c r="AR5" s="872"/>
      <c r="AS5" s="877"/>
    </row>
    <row r="6" spans="1:54" ht="15.75" thickBot="1">
      <c r="B6" s="9"/>
      <c r="C6" s="10"/>
      <c r="D6" s="845">
        <v>2002</v>
      </c>
      <c r="E6" s="846"/>
      <c r="F6" s="810"/>
      <c r="G6" s="839"/>
      <c r="H6" s="810"/>
      <c r="I6" s="807"/>
      <c r="J6" s="810"/>
      <c r="K6" s="807"/>
      <c r="L6" s="810"/>
      <c r="M6" s="807"/>
      <c r="N6" s="837"/>
      <c r="O6" s="843"/>
      <c r="P6" s="837"/>
      <c r="Q6" s="843"/>
      <c r="R6" s="837"/>
      <c r="S6" s="843"/>
      <c r="T6" s="856"/>
      <c r="U6" s="858"/>
      <c r="V6" s="856"/>
      <c r="W6" s="858"/>
      <c r="X6" s="856"/>
      <c r="Y6" s="861"/>
      <c r="Z6" s="854"/>
      <c r="AA6" s="880"/>
      <c r="AB6" s="854"/>
      <c r="AC6" s="851"/>
      <c r="AD6" s="854"/>
      <c r="AE6" s="851"/>
      <c r="AF6" s="854"/>
      <c r="AG6" s="851"/>
      <c r="AH6" s="854"/>
      <c r="AI6" s="851"/>
      <c r="AJ6" s="872"/>
      <c r="AK6" s="874"/>
      <c r="AL6" s="872"/>
      <c r="AM6" s="877"/>
      <c r="AN6" s="872"/>
      <c r="AO6" s="877"/>
      <c r="AP6" s="872"/>
      <c r="AQ6" s="877"/>
      <c r="AR6" s="872"/>
      <c r="AS6" s="877"/>
    </row>
    <row r="7" spans="1:54" ht="15.75" thickBot="1">
      <c r="B7" s="818" t="s">
        <v>13</v>
      </c>
      <c r="C7" s="819"/>
      <c r="D7" s="3"/>
      <c r="E7" s="11"/>
      <c r="F7" s="810"/>
      <c r="G7" s="840"/>
      <c r="H7" s="810"/>
      <c r="I7" s="841"/>
      <c r="J7" s="810"/>
      <c r="K7" s="841"/>
      <c r="L7" s="810"/>
      <c r="M7" s="841"/>
      <c r="N7" s="837"/>
      <c r="O7" s="844"/>
      <c r="P7" s="837"/>
      <c r="Q7" s="844"/>
      <c r="R7" s="837"/>
      <c r="S7" s="844"/>
      <c r="T7" s="856"/>
      <c r="U7" s="859"/>
      <c r="V7" s="856"/>
      <c r="W7" s="859"/>
      <c r="X7" s="856"/>
      <c r="Y7" s="862"/>
      <c r="Z7" s="854"/>
      <c r="AA7" s="881"/>
      <c r="AB7" s="854"/>
      <c r="AC7" s="852"/>
      <c r="AD7" s="854"/>
      <c r="AE7" s="852"/>
      <c r="AF7" s="854"/>
      <c r="AG7" s="852"/>
      <c r="AH7" s="854"/>
      <c r="AI7" s="852"/>
      <c r="AJ7" s="872"/>
      <c r="AK7" s="875"/>
      <c r="AL7" s="872"/>
      <c r="AM7" s="878"/>
      <c r="AN7" s="872"/>
      <c r="AO7" s="878"/>
      <c r="AP7" s="872"/>
      <c r="AQ7" s="878"/>
      <c r="AR7" s="872"/>
      <c r="AS7" s="878"/>
      <c r="BB7" s="769" t="s">
        <v>315</v>
      </c>
    </row>
    <row r="8" spans="1:54" ht="15.75" thickBot="1">
      <c r="B8" s="12"/>
      <c r="C8" s="13"/>
      <c r="D8" s="14"/>
      <c r="E8" s="15"/>
      <c r="F8" s="18">
        <v>3</v>
      </c>
      <c r="G8" s="19">
        <v>0</v>
      </c>
      <c r="H8" s="16">
        <v>1</v>
      </c>
      <c r="I8" s="17">
        <v>2</v>
      </c>
      <c r="J8" s="18">
        <v>2</v>
      </c>
      <c r="K8" s="19">
        <v>1</v>
      </c>
      <c r="L8" s="235"/>
      <c r="M8" s="19"/>
      <c r="N8" s="18"/>
      <c r="O8" s="19"/>
      <c r="P8" s="16"/>
      <c r="Q8" s="17"/>
      <c r="R8" s="16"/>
      <c r="S8" s="17"/>
      <c r="T8" s="16"/>
      <c r="U8" s="17"/>
      <c r="V8" s="18"/>
      <c r="W8" s="19"/>
      <c r="X8" s="16"/>
      <c r="Y8" s="17"/>
      <c r="Z8" s="18"/>
      <c r="AA8" s="19"/>
      <c r="AB8" s="16"/>
      <c r="AC8" s="17"/>
      <c r="AD8" s="18"/>
      <c r="AE8" s="19"/>
      <c r="AF8" s="16"/>
      <c r="AG8" s="17"/>
      <c r="AH8" s="215"/>
      <c r="AI8" s="216"/>
      <c r="AJ8" s="16"/>
      <c r="AK8" s="17"/>
      <c r="AL8" s="16"/>
      <c r="AM8" s="17"/>
      <c r="AN8" s="16"/>
      <c r="AO8" s="17"/>
      <c r="AP8" s="16"/>
      <c r="AQ8" s="17"/>
      <c r="AR8" s="16"/>
      <c r="AS8" s="17"/>
      <c r="AT8">
        <f>F8+H8+J8+L8+N8+P8+R8+T8+V8+X8+Z8+AB8+AD8+AF8+AH8+AJ8+AL8+AN8+AP8+AR8</f>
        <v>6</v>
      </c>
      <c r="AU8">
        <f>G8+I8+K8+M8+O8+Q8+S8+U8+W8+Y8+AA8+AC8+AE8+AG8+AI8+AK8+AM8+AO8+AQ8+AS8</f>
        <v>3</v>
      </c>
    </row>
    <row r="9" spans="1:54" ht="15.75" thickBot="1">
      <c r="B9" s="38" t="s">
        <v>14</v>
      </c>
      <c r="C9" s="20" t="s">
        <v>15</v>
      </c>
      <c r="D9" s="21" t="s">
        <v>16</v>
      </c>
      <c r="E9" s="22"/>
      <c r="F9" s="430" t="s">
        <v>14</v>
      </c>
      <c r="G9" s="431" t="s">
        <v>15</v>
      </c>
      <c r="H9" s="433" t="s">
        <v>14</v>
      </c>
      <c r="I9" s="434" t="s">
        <v>15</v>
      </c>
      <c r="J9" s="430" t="s">
        <v>14</v>
      </c>
      <c r="K9" s="431" t="s">
        <v>15</v>
      </c>
      <c r="L9" s="432" t="s">
        <v>14</v>
      </c>
      <c r="M9" s="431" t="s">
        <v>15</v>
      </c>
      <c r="N9" s="433" t="s">
        <v>14</v>
      </c>
      <c r="O9" s="434" t="s">
        <v>15</v>
      </c>
      <c r="P9" s="430" t="s">
        <v>14</v>
      </c>
      <c r="Q9" s="431" t="s">
        <v>15</v>
      </c>
      <c r="R9" s="433" t="s">
        <v>14</v>
      </c>
      <c r="S9" s="434" t="s">
        <v>15</v>
      </c>
      <c r="T9" s="433" t="s">
        <v>14</v>
      </c>
      <c r="U9" s="434" t="s">
        <v>15</v>
      </c>
      <c r="V9" s="433" t="s">
        <v>14</v>
      </c>
      <c r="W9" s="434" t="s">
        <v>15</v>
      </c>
      <c r="X9" s="433" t="s">
        <v>14</v>
      </c>
      <c r="Y9" s="434" t="s">
        <v>15</v>
      </c>
      <c r="Z9" s="433" t="s">
        <v>14</v>
      </c>
      <c r="AA9" s="434" t="s">
        <v>15</v>
      </c>
      <c r="AB9" s="430" t="s">
        <v>14</v>
      </c>
      <c r="AC9" s="431" t="s">
        <v>15</v>
      </c>
      <c r="AD9" s="430" t="s">
        <v>14</v>
      </c>
      <c r="AE9" s="431" t="s">
        <v>15</v>
      </c>
      <c r="AF9" s="430" t="s">
        <v>14</v>
      </c>
      <c r="AG9" s="431" t="s">
        <v>15</v>
      </c>
      <c r="AH9" s="430" t="s">
        <v>14</v>
      </c>
      <c r="AI9" s="431" t="s">
        <v>15</v>
      </c>
      <c r="AJ9" s="25"/>
      <c r="AK9" s="26"/>
      <c r="AL9" s="23"/>
      <c r="AM9" s="24"/>
      <c r="AN9" s="23"/>
      <c r="AO9" s="24"/>
      <c r="AP9" s="23"/>
      <c r="AQ9" s="24"/>
      <c r="AR9" s="23"/>
      <c r="AS9" s="24"/>
    </row>
    <row r="10" spans="1:54" ht="17.25" customHeight="1" thickBot="1">
      <c r="A10" s="33">
        <v>1</v>
      </c>
      <c r="B10" s="146">
        <f>AJ10</f>
        <v>0</v>
      </c>
      <c r="C10" s="39"/>
      <c r="D10" s="27" t="s">
        <v>32</v>
      </c>
      <c r="E10" s="620" t="s">
        <v>62</v>
      </c>
      <c r="F10" s="146"/>
      <c r="G10" s="147"/>
      <c r="H10" s="148"/>
      <c r="I10" s="149"/>
      <c r="J10" s="146"/>
      <c r="K10" s="147"/>
      <c r="L10" s="202"/>
      <c r="M10" s="147"/>
      <c r="N10" s="152"/>
      <c r="O10" s="153"/>
      <c r="P10" s="309"/>
      <c r="Q10" s="310"/>
      <c r="R10" s="152"/>
      <c r="S10" s="153"/>
      <c r="T10" s="309"/>
      <c r="U10" s="153"/>
      <c r="V10" s="152"/>
      <c r="W10" s="153"/>
      <c r="X10" s="152"/>
      <c r="Y10" s="153"/>
      <c r="Z10" s="152"/>
      <c r="AA10" s="153"/>
      <c r="AB10" s="152"/>
      <c r="AC10" s="153"/>
      <c r="AD10" s="152"/>
      <c r="AE10" s="153"/>
      <c r="AF10" s="152"/>
      <c r="AG10" s="153"/>
      <c r="AH10" s="152"/>
      <c r="AI10" s="153"/>
      <c r="AJ10" s="152"/>
      <c r="AK10" s="153"/>
      <c r="AL10" s="152"/>
      <c r="AM10" s="153"/>
      <c r="AN10" s="152"/>
      <c r="AO10" s="153"/>
      <c r="AP10" s="152"/>
      <c r="AQ10" s="153"/>
      <c r="AR10" s="152"/>
      <c r="AS10" s="153"/>
      <c r="AT10">
        <f>F10+H10+J10+L10+N10+P10+R10+T10+V10+X10+Z10+AB10+AD10+AF10+AH10+AJ10+AL10+AN10+AP10+AR10</f>
        <v>0</v>
      </c>
      <c r="AU10">
        <f>G10+I10+K10+M10+O10+Q10+S10+U10+W10+Y10+AA10+AC10+AE10+AG10+AI10+AK10+AM10+AO10+AQ10+AS10</f>
        <v>0</v>
      </c>
      <c r="AW10" s="792" t="s">
        <v>331</v>
      </c>
      <c r="AX10" s="793"/>
      <c r="BB10" s="768" t="s">
        <v>313</v>
      </c>
    </row>
    <row r="11" spans="1:54" ht="17.25" customHeight="1" thickBot="1">
      <c r="A11" s="33">
        <v>2</v>
      </c>
      <c r="B11" s="154">
        <f>AT11</f>
        <v>0</v>
      </c>
      <c r="C11" s="40"/>
      <c r="D11" s="29" t="s">
        <v>22</v>
      </c>
      <c r="E11" s="621" t="s">
        <v>62</v>
      </c>
      <c r="F11" s="154"/>
      <c r="G11" s="155"/>
      <c r="H11" s="156"/>
      <c r="I11" s="157"/>
      <c r="J11" s="154"/>
      <c r="K11" s="155"/>
      <c r="L11" s="156"/>
      <c r="M11" s="155"/>
      <c r="N11" s="160"/>
      <c r="O11" s="161"/>
      <c r="P11" s="158"/>
      <c r="Q11" s="159"/>
      <c r="R11" s="160"/>
      <c r="S11" s="161"/>
      <c r="T11" s="158"/>
      <c r="U11" s="161"/>
      <c r="V11" s="160"/>
      <c r="W11" s="161"/>
      <c r="X11" s="160"/>
      <c r="Y11" s="161"/>
      <c r="Z11" s="160"/>
      <c r="AA11" s="161"/>
      <c r="AB11" s="160"/>
      <c r="AC11" s="161"/>
      <c r="AD11" s="160"/>
      <c r="AE11" s="161"/>
      <c r="AF11" s="160"/>
      <c r="AG11" s="161"/>
      <c r="AH11" s="160"/>
      <c r="AI11" s="161"/>
      <c r="AJ11" s="160"/>
      <c r="AK11" s="161"/>
      <c r="AL11" s="160"/>
      <c r="AM11" s="161"/>
      <c r="AN11" s="160"/>
      <c r="AO11" s="161"/>
      <c r="AP11" s="160"/>
      <c r="AQ11" s="161"/>
      <c r="AR11" s="160"/>
      <c r="AS11" s="161"/>
      <c r="AT11">
        <f t="shared" ref="AT11:AT22" si="0">F11+H11+J11+L11+N11+P11+R11+T11+V11+X11+Z11+AB11+AD11+AF11+AH11+AJ11+AL11+AN11+AP11+AR11</f>
        <v>0</v>
      </c>
      <c r="AU11">
        <f t="shared" ref="AU11:AU22" si="1">G11+I11+K11+M11+O11+Q11+S11+U11+W11+Y11+AA11+AC11+AE11+AG11+AI11+AK11+AM11+AO11+AQ11+AS11</f>
        <v>0</v>
      </c>
      <c r="AW11" s="541" t="s">
        <v>84</v>
      </c>
      <c r="AX11" s="542">
        <v>3</v>
      </c>
    </row>
    <row r="12" spans="1:54" ht="17.25" customHeight="1" thickBot="1">
      <c r="A12" s="33">
        <v>3</v>
      </c>
      <c r="B12" s="154">
        <f t="shared" ref="B12:B22" si="2">AT12</f>
        <v>0</v>
      </c>
      <c r="C12" s="40"/>
      <c r="D12" s="428" t="s">
        <v>17</v>
      </c>
      <c r="E12" s="621" t="s">
        <v>26</v>
      </c>
      <c r="F12" s="154"/>
      <c r="G12" s="155"/>
      <c r="H12" s="156"/>
      <c r="I12" s="157"/>
      <c r="J12" s="154"/>
      <c r="K12" s="155"/>
      <c r="L12" s="156"/>
      <c r="M12" s="155"/>
      <c r="N12" s="160"/>
      <c r="O12" s="161"/>
      <c r="P12" s="158"/>
      <c r="Q12" s="159"/>
      <c r="R12" s="160"/>
      <c r="S12" s="161"/>
      <c r="T12" s="158"/>
      <c r="U12" s="161"/>
      <c r="V12" s="160"/>
      <c r="W12" s="161"/>
      <c r="X12" s="160"/>
      <c r="Y12" s="161"/>
      <c r="Z12" s="160"/>
      <c r="AA12" s="161"/>
      <c r="AB12" s="160"/>
      <c r="AC12" s="161"/>
      <c r="AD12" s="160"/>
      <c r="AE12" s="161"/>
      <c r="AF12" s="160"/>
      <c r="AG12" s="161"/>
      <c r="AH12" s="160"/>
      <c r="AI12" s="161"/>
      <c r="AJ12" s="160"/>
      <c r="AK12" s="161"/>
      <c r="AL12" s="160"/>
      <c r="AM12" s="161"/>
      <c r="AN12" s="160"/>
      <c r="AO12" s="161"/>
      <c r="AP12" s="160"/>
      <c r="AQ12" s="161"/>
      <c r="AR12" s="160"/>
      <c r="AS12" s="161"/>
      <c r="AT12">
        <f t="shared" si="0"/>
        <v>0</v>
      </c>
      <c r="AU12">
        <f t="shared" si="1"/>
        <v>0</v>
      </c>
      <c r="AW12" s="549" t="s">
        <v>329</v>
      </c>
      <c r="AX12" s="550">
        <v>2</v>
      </c>
      <c r="BB12" s="760" t="s">
        <v>327</v>
      </c>
    </row>
    <row r="13" spans="1:54" ht="17.25" customHeight="1" thickBot="1">
      <c r="A13" s="33">
        <v>4</v>
      </c>
      <c r="B13" s="154">
        <f t="shared" si="2"/>
        <v>3</v>
      </c>
      <c r="C13" s="40"/>
      <c r="D13" s="429" t="s">
        <v>100</v>
      </c>
      <c r="E13" s="622" t="s">
        <v>62</v>
      </c>
      <c r="F13" s="154">
        <v>1</v>
      </c>
      <c r="G13" s="155"/>
      <c r="H13" s="156"/>
      <c r="I13" s="157"/>
      <c r="J13" s="154">
        <v>2</v>
      </c>
      <c r="K13" s="155"/>
      <c r="L13" s="156"/>
      <c r="M13" s="155"/>
      <c r="N13" s="160"/>
      <c r="O13" s="161"/>
      <c r="P13" s="158"/>
      <c r="Q13" s="159"/>
      <c r="R13" s="160"/>
      <c r="S13" s="161"/>
      <c r="T13" s="158"/>
      <c r="U13" s="161"/>
      <c r="V13" s="160"/>
      <c r="W13" s="161"/>
      <c r="X13" s="160"/>
      <c r="Y13" s="161"/>
      <c r="Z13" s="160"/>
      <c r="AA13" s="161"/>
      <c r="AB13" s="160"/>
      <c r="AC13" s="161"/>
      <c r="AD13" s="160"/>
      <c r="AE13" s="161"/>
      <c r="AF13" s="160"/>
      <c r="AG13" s="161"/>
      <c r="AH13" s="160"/>
      <c r="AI13" s="161"/>
      <c r="AJ13" s="160"/>
      <c r="AK13" s="161"/>
      <c r="AL13" s="160"/>
      <c r="AM13" s="161"/>
      <c r="AN13" s="160"/>
      <c r="AO13" s="161"/>
      <c r="AP13" s="160"/>
      <c r="AQ13" s="161"/>
      <c r="AR13" s="160"/>
      <c r="AS13" s="161"/>
      <c r="AT13">
        <f t="shared" si="0"/>
        <v>3</v>
      </c>
      <c r="AU13">
        <f t="shared" si="1"/>
        <v>0</v>
      </c>
      <c r="AW13" s="547" t="s">
        <v>330</v>
      </c>
      <c r="AX13" s="548">
        <v>0</v>
      </c>
      <c r="BB13" s="767" t="s">
        <v>328</v>
      </c>
    </row>
    <row r="14" spans="1:54" ht="17.25" customHeight="1">
      <c r="A14" s="33">
        <v>5</v>
      </c>
      <c r="B14" s="154">
        <f t="shared" si="2"/>
        <v>2</v>
      </c>
      <c r="C14" s="40"/>
      <c r="D14" s="428" t="s">
        <v>201</v>
      </c>
      <c r="E14" s="621" t="s">
        <v>113</v>
      </c>
      <c r="F14" s="154">
        <v>2</v>
      </c>
      <c r="G14" s="155"/>
      <c r="H14" s="156"/>
      <c r="I14" s="157"/>
      <c r="J14" s="154"/>
      <c r="K14" s="155"/>
      <c r="L14" s="156"/>
      <c r="M14" s="155"/>
      <c r="N14" s="160"/>
      <c r="O14" s="161"/>
      <c r="P14" s="158"/>
      <c r="Q14" s="159"/>
      <c r="R14" s="160"/>
      <c r="S14" s="161"/>
      <c r="T14" s="158"/>
      <c r="U14" s="161"/>
      <c r="V14" s="160"/>
      <c r="W14" s="161"/>
      <c r="X14" s="160"/>
      <c r="Y14" s="161"/>
      <c r="Z14" s="160"/>
      <c r="AA14" s="161"/>
      <c r="AB14" s="160"/>
      <c r="AC14" s="161"/>
      <c r="AD14" s="160"/>
      <c r="AE14" s="161"/>
      <c r="AF14" s="160"/>
      <c r="AG14" s="161"/>
      <c r="AH14" s="160"/>
      <c r="AI14" s="161"/>
      <c r="AJ14" s="160"/>
      <c r="AK14" s="161"/>
      <c r="AL14" s="160"/>
      <c r="AM14" s="161"/>
      <c r="AN14" s="160"/>
      <c r="AO14" s="161"/>
      <c r="AP14" s="160"/>
      <c r="AQ14" s="161"/>
      <c r="AR14" s="160"/>
      <c r="AS14" s="161"/>
      <c r="AT14">
        <f t="shared" si="0"/>
        <v>2</v>
      </c>
      <c r="AU14">
        <f t="shared" si="1"/>
        <v>0</v>
      </c>
      <c r="AW14" s="551" t="s">
        <v>87</v>
      </c>
      <c r="AX14" s="552">
        <v>1</v>
      </c>
    </row>
    <row r="15" spans="1:54" ht="17.25" customHeight="1">
      <c r="A15" s="33">
        <v>6</v>
      </c>
      <c r="B15" s="154">
        <f t="shared" si="2"/>
        <v>0</v>
      </c>
      <c r="C15" s="40"/>
      <c r="D15" s="29" t="s">
        <v>18</v>
      </c>
      <c r="E15" s="621" t="s">
        <v>61</v>
      </c>
      <c r="F15" s="154"/>
      <c r="G15" s="155"/>
      <c r="H15" s="156"/>
      <c r="I15" s="157"/>
      <c r="J15" s="154"/>
      <c r="K15" s="155"/>
      <c r="L15" s="156"/>
      <c r="M15" s="155"/>
      <c r="N15" s="160"/>
      <c r="O15" s="161"/>
      <c r="P15" s="158"/>
      <c r="Q15" s="159"/>
      <c r="R15" s="160"/>
      <c r="S15" s="161"/>
      <c r="T15" s="158"/>
      <c r="U15" s="161"/>
      <c r="V15" s="160"/>
      <c r="W15" s="161"/>
      <c r="X15" s="160"/>
      <c r="Y15" s="161"/>
      <c r="Z15" s="160"/>
      <c r="AA15" s="161"/>
      <c r="AB15" s="160"/>
      <c r="AC15" s="161"/>
      <c r="AD15" s="160"/>
      <c r="AE15" s="161"/>
      <c r="AF15" s="160"/>
      <c r="AG15" s="161"/>
      <c r="AH15" s="160"/>
      <c r="AI15" s="161"/>
      <c r="AJ15" s="160"/>
      <c r="AK15" s="161"/>
      <c r="AL15" s="160"/>
      <c r="AM15" s="161"/>
      <c r="AN15" s="160"/>
      <c r="AO15" s="161"/>
      <c r="AP15" s="160"/>
      <c r="AQ15" s="161"/>
      <c r="AR15" s="160"/>
      <c r="AS15" s="161"/>
      <c r="AT15">
        <f t="shared" si="0"/>
        <v>0</v>
      </c>
      <c r="AU15">
        <f t="shared" si="1"/>
        <v>0</v>
      </c>
      <c r="AW15" s="543" t="s">
        <v>5</v>
      </c>
      <c r="AX15" s="544">
        <v>6</v>
      </c>
    </row>
    <row r="16" spans="1:54" ht="17.25" customHeight="1" thickBot="1">
      <c r="A16" s="33">
        <v>7</v>
      </c>
      <c r="B16" s="154">
        <f t="shared" si="2"/>
        <v>0</v>
      </c>
      <c r="C16" s="40"/>
      <c r="D16" s="428" t="s">
        <v>104</v>
      </c>
      <c r="E16" s="621" t="s">
        <v>105</v>
      </c>
      <c r="F16" s="154"/>
      <c r="G16" s="155"/>
      <c r="H16" s="156"/>
      <c r="I16" s="157"/>
      <c r="J16" s="154"/>
      <c r="K16" s="155"/>
      <c r="L16" s="156"/>
      <c r="M16" s="155"/>
      <c r="N16" s="160"/>
      <c r="O16" s="161"/>
      <c r="P16" s="158"/>
      <c r="Q16" s="159"/>
      <c r="R16" s="160"/>
      <c r="S16" s="161"/>
      <c r="T16" s="158"/>
      <c r="U16" s="161"/>
      <c r="V16" s="160"/>
      <c r="W16" s="161"/>
      <c r="X16" s="160"/>
      <c r="Y16" s="161"/>
      <c r="Z16" s="160"/>
      <c r="AA16" s="161"/>
      <c r="AB16" s="160"/>
      <c r="AC16" s="161"/>
      <c r="AD16" s="160"/>
      <c r="AE16" s="161"/>
      <c r="AF16" s="160"/>
      <c r="AG16" s="161"/>
      <c r="AH16" s="160"/>
      <c r="AI16" s="161"/>
      <c r="AJ16" s="160"/>
      <c r="AK16" s="161"/>
      <c r="AL16" s="160"/>
      <c r="AM16" s="161"/>
      <c r="AN16" s="160"/>
      <c r="AO16" s="161"/>
      <c r="AP16" s="160"/>
      <c r="AQ16" s="161"/>
      <c r="AR16" s="160"/>
      <c r="AS16" s="161"/>
      <c r="AT16">
        <f t="shared" si="0"/>
        <v>0</v>
      </c>
      <c r="AU16">
        <f t="shared" si="1"/>
        <v>0</v>
      </c>
      <c r="AW16" s="545" t="s">
        <v>6</v>
      </c>
      <c r="AX16" s="546">
        <v>3</v>
      </c>
    </row>
    <row r="17" spans="1:47" ht="17.25" customHeight="1">
      <c r="A17" s="33">
        <v>8</v>
      </c>
      <c r="B17" s="154">
        <f t="shared" si="2"/>
        <v>1</v>
      </c>
      <c r="C17" s="40"/>
      <c r="D17" s="223" t="s">
        <v>24</v>
      </c>
      <c r="E17" s="621" t="s">
        <v>105</v>
      </c>
      <c r="F17" s="154"/>
      <c r="G17" s="155"/>
      <c r="H17" s="156">
        <v>1</v>
      </c>
      <c r="I17" s="157"/>
      <c r="J17" s="154"/>
      <c r="K17" s="155"/>
      <c r="L17" s="156"/>
      <c r="M17" s="155"/>
      <c r="N17" s="160"/>
      <c r="O17" s="161"/>
      <c r="P17" s="158"/>
      <c r="Q17" s="159"/>
      <c r="R17" s="160"/>
      <c r="S17" s="161"/>
      <c r="T17" s="158"/>
      <c r="U17" s="161"/>
      <c r="V17" s="160"/>
      <c r="W17" s="161"/>
      <c r="X17" s="160"/>
      <c r="Y17" s="161"/>
      <c r="Z17" s="160"/>
      <c r="AA17" s="161"/>
      <c r="AB17" s="160"/>
      <c r="AC17" s="161"/>
      <c r="AD17" s="160"/>
      <c r="AE17" s="161"/>
      <c r="AF17" s="160"/>
      <c r="AG17" s="161"/>
      <c r="AH17" s="160"/>
      <c r="AI17" s="161"/>
      <c r="AJ17" s="160"/>
      <c r="AK17" s="161"/>
      <c r="AL17" s="160"/>
      <c r="AM17" s="161"/>
      <c r="AN17" s="160"/>
      <c r="AO17" s="161"/>
      <c r="AP17" s="160"/>
      <c r="AQ17" s="161"/>
      <c r="AR17" s="160"/>
      <c r="AS17" s="161"/>
      <c r="AT17">
        <f t="shared" si="0"/>
        <v>1</v>
      </c>
      <c r="AU17">
        <f t="shared" si="1"/>
        <v>0</v>
      </c>
    </row>
    <row r="18" spans="1:47" ht="17.25" customHeight="1">
      <c r="A18" s="33">
        <v>9</v>
      </c>
      <c r="B18" s="154">
        <f t="shared" si="2"/>
        <v>0</v>
      </c>
      <c r="C18" s="40"/>
      <c r="D18" s="29" t="s">
        <v>30</v>
      </c>
      <c r="E18" s="621" t="s">
        <v>31</v>
      </c>
      <c r="F18" s="154"/>
      <c r="G18" s="155"/>
      <c r="H18" s="148"/>
      <c r="I18" s="149"/>
      <c r="J18" s="162"/>
      <c r="K18" s="163"/>
      <c r="L18" s="148"/>
      <c r="M18" s="163"/>
      <c r="N18" s="164"/>
      <c r="O18" s="165"/>
      <c r="P18" s="150"/>
      <c r="Q18" s="151"/>
      <c r="R18" s="164"/>
      <c r="S18" s="165"/>
      <c r="T18" s="150"/>
      <c r="U18" s="165"/>
      <c r="V18" s="164"/>
      <c r="W18" s="165"/>
      <c r="X18" s="164"/>
      <c r="Y18" s="165"/>
      <c r="Z18" s="164"/>
      <c r="AA18" s="165"/>
      <c r="AB18" s="164"/>
      <c r="AC18" s="165"/>
      <c r="AD18" s="164"/>
      <c r="AE18" s="165"/>
      <c r="AF18" s="164"/>
      <c r="AG18" s="165"/>
      <c r="AH18" s="164"/>
      <c r="AI18" s="165"/>
      <c r="AJ18" s="164"/>
      <c r="AK18" s="165"/>
      <c r="AL18" s="164"/>
      <c r="AM18" s="165"/>
      <c r="AN18" s="164"/>
      <c r="AO18" s="165"/>
      <c r="AP18" s="164"/>
      <c r="AQ18" s="165"/>
      <c r="AR18" s="164"/>
      <c r="AS18" s="165"/>
      <c r="AT18">
        <f t="shared" si="0"/>
        <v>0</v>
      </c>
      <c r="AU18">
        <f t="shared" si="1"/>
        <v>0</v>
      </c>
    </row>
    <row r="19" spans="1:47" ht="17.25" customHeight="1">
      <c r="A19" s="33">
        <v>10</v>
      </c>
      <c r="B19" s="154">
        <f t="shared" si="2"/>
        <v>0</v>
      </c>
      <c r="C19" s="40"/>
      <c r="D19" s="223" t="s">
        <v>101</v>
      </c>
      <c r="E19" s="621" t="s">
        <v>102</v>
      </c>
      <c r="F19" s="154"/>
      <c r="G19" s="155"/>
      <c r="H19" s="156"/>
      <c r="I19" s="157"/>
      <c r="J19" s="154"/>
      <c r="K19" s="155"/>
      <c r="L19" s="156"/>
      <c r="M19" s="155"/>
      <c r="N19" s="160"/>
      <c r="O19" s="161"/>
      <c r="P19" s="158"/>
      <c r="Q19" s="159"/>
      <c r="R19" s="160"/>
      <c r="S19" s="161"/>
      <c r="T19" s="158"/>
      <c r="U19" s="161"/>
      <c r="V19" s="160"/>
      <c r="W19" s="161"/>
      <c r="X19" s="160"/>
      <c r="Y19" s="161"/>
      <c r="Z19" s="160"/>
      <c r="AA19" s="161"/>
      <c r="AB19" s="160"/>
      <c r="AC19" s="161"/>
      <c r="AD19" s="160"/>
      <c r="AE19" s="161"/>
      <c r="AF19" s="160"/>
      <c r="AG19" s="161"/>
      <c r="AH19" s="160"/>
      <c r="AI19" s="161"/>
      <c r="AJ19" s="160"/>
      <c r="AK19" s="161"/>
      <c r="AL19" s="160"/>
      <c r="AM19" s="161"/>
      <c r="AN19" s="160"/>
      <c r="AO19" s="161"/>
      <c r="AP19" s="160"/>
      <c r="AQ19" s="161"/>
      <c r="AR19" s="160"/>
      <c r="AS19" s="161"/>
      <c r="AT19">
        <f t="shared" si="0"/>
        <v>0</v>
      </c>
      <c r="AU19">
        <f t="shared" si="1"/>
        <v>0</v>
      </c>
    </row>
    <row r="20" spans="1:47" ht="17.25" customHeight="1">
      <c r="A20" s="33">
        <v>11</v>
      </c>
      <c r="B20" s="154">
        <f t="shared" si="2"/>
        <v>0</v>
      </c>
      <c r="C20" s="40"/>
      <c r="D20" s="29" t="s">
        <v>27</v>
      </c>
      <c r="E20" s="621" t="s">
        <v>26</v>
      </c>
      <c r="F20" s="154"/>
      <c r="G20" s="155"/>
      <c r="H20" s="156"/>
      <c r="I20" s="157"/>
      <c r="J20" s="154"/>
      <c r="K20" s="155"/>
      <c r="L20" s="156"/>
      <c r="M20" s="155"/>
      <c r="N20" s="160"/>
      <c r="O20" s="161"/>
      <c r="P20" s="158"/>
      <c r="Q20" s="159"/>
      <c r="R20" s="160"/>
      <c r="S20" s="161"/>
      <c r="T20" s="158"/>
      <c r="U20" s="161"/>
      <c r="V20" s="160"/>
      <c r="W20" s="161"/>
      <c r="X20" s="160"/>
      <c r="Y20" s="161"/>
      <c r="Z20" s="160"/>
      <c r="AA20" s="161"/>
      <c r="AB20" s="160"/>
      <c r="AC20" s="161"/>
      <c r="AD20" s="160"/>
      <c r="AE20" s="161"/>
      <c r="AF20" s="160"/>
      <c r="AG20" s="161"/>
      <c r="AH20" s="160"/>
      <c r="AI20" s="161"/>
      <c r="AJ20" s="160"/>
      <c r="AK20" s="161"/>
      <c r="AL20" s="160"/>
      <c r="AM20" s="161"/>
      <c r="AN20" s="160"/>
      <c r="AO20" s="161"/>
      <c r="AP20" s="160"/>
      <c r="AQ20" s="161"/>
      <c r="AR20" s="160"/>
      <c r="AS20" s="161"/>
      <c r="AT20">
        <f t="shared" si="0"/>
        <v>0</v>
      </c>
      <c r="AU20">
        <f t="shared" si="1"/>
        <v>0</v>
      </c>
    </row>
    <row r="21" spans="1:47" ht="17.25" customHeight="1">
      <c r="A21" s="33">
        <v>12</v>
      </c>
      <c r="B21" s="154">
        <f t="shared" si="2"/>
        <v>0</v>
      </c>
      <c r="C21" s="40"/>
      <c r="D21" s="29" t="s">
        <v>103</v>
      </c>
      <c r="E21" s="621" t="s">
        <v>29</v>
      </c>
      <c r="F21" s="154"/>
      <c r="G21" s="155"/>
      <c r="H21" s="156"/>
      <c r="I21" s="157"/>
      <c r="J21" s="154"/>
      <c r="K21" s="155"/>
      <c r="L21" s="156"/>
      <c r="M21" s="155"/>
      <c r="N21" s="160"/>
      <c r="O21" s="161"/>
      <c r="P21" s="158"/>
      <c r="Q21" s="159"/>
      <c r="R21" s="160"/>
      <c r="S21" s="161"/>
      <c r="T21" s="158"/>
      <c r="U21" s="161"/>
      <c r="V21" s="160"/>
      <c r="W21" s="161"/>
      <c r="X21" s="160"/>
      <c r="Y21" s="161"/>
      <c r="Z21" s="160"/>
      <c r="AA21" s="161"/>
      <c r="AB21" s="160"/>
      <c r="AC21" s="161"/>
      <c r="AD21" s="160"/>
      <c r="AE21" s="161"/>
      <c r="AF21" s="160"/>
      <c r="AG21" s="161"/>
      <c r="AH21" s="160"/>
      <c r="AI21" s="161"/>
      <c r="AJ21" s="160"/>
      <c r="AK21" s="161"/>
      <c r="AL21" s="160"/>
      <c r="AM21" s="161"/>
      <c r="AN21" s="160"/>
      <c r="AO21" s="161"/>
      <c r="AP21" s="160"/>
      <c r="AQ21" s="161"/>
      <c r="AR21" s="160"/>
      <c r="AS21" s="161"/>
      <c r="AT21">
        <f t="shared" si="0"/>
        <v>0</v>
      </c>
      <c r="AU21">
        <f t="shared" si="1"/>
        <v>0</v>
      </c>
    </row>
    <row r="22" spans="1:47" ht="17.25" customHeight="1" thickBot="1">
      <c r="A22" s="33">
        <v>13</v>
      </c>
      <c r="B22" s="166">
        <f t="shared" si="2"/>
        <v>0</v>
      </c>
      <c r="C22" s="41"/>
      <c r="D22" s="59" t="s">
        <v>28</v>
      </c>
      <c r="E22" s="623" t="s">
        <v>29</v>
      </c>
      <c r="F22" s="166"/>
      <c r="G22" s="167"/>
      <c r="H22" s="168"/>
      <c r="I22" s="169"/>
      <c r="J22" s="166"/>
      <c r="K22" s="167"/>
      <c r="L22" s="168"/>
      <c r="M22" s="167"/>
      <c r="N22" s="166"/>
      <c r="O22" s="218"/>
      <c r="P22" s="168"/>
      <c r="Q22" s="311"/>
      <c r="R22" s="217"/>
      <c r="S22" s="218"/>
      <c r="T22" s="168"/>
      <c r="U22" s="218"/>
      <c r="V22" s="168"/>
      <c r="W22" s="167"/>
      <c r="X22" s="166"/>
      <c r="Y22" s="218"/>
      <c r="Z22" s="168"/>
      <c r="AA22" s="311"/>
      <c r="AB22" s="217"/>
      <c r="AC22" s="218"/>
      <c r="AD22" s="217"/>
      <c r="AE22" s="218"/>
      <c r="AF22" s="217"/>
      <c r="AG22" s="218"/>
      <c r="AH22" s="217"/>
      <c r="AI22" s="218"/>
      <c r="AJ22" s="863"/>
      <c r="AK22" s="864"/>
      <c r="AL22" s="863"/>
      <c r="AM22" s="864"/>
      <c r="AN22" s="217"/>
      <c r="AO22" s="218"/>
      <c r="AP22" s="217"/>
      <c r="AQ22" s="218"/>
      <c r="AR22" s="217"/>
      <c r="AS22" s="218"/>
      <c r="AT22">
        <f t="shared" si="0"/>
        <v>0</v>
      </c>
      <c r="AU22">
        <f t="shared" si="1"/>
        <v>0</v>
      </c>
    </row>
    <row r="23" spans="1:47" ht="15.75" thickBot="1">
      <c r="B23" s="141">
        <f>AT8</f>
        <v>6</v>
      </c>
      <c r="T23" s="33"/>
      <c r="AD23" s="324"/>
      <c r="AE23" s="324"/>
      <c r="AF23" s="324"/>
      <c r="AG23" s="324"/>
      <c r="AH23" s="324"/>
      <c r="AI23" s="324"/>
      <c r="AN23" s="343"/>
      <c r="AO23" s="343"/>
      <c r="AP23" s="343"/>
      <c r="AQ23" s="343"/>
      <c r="AR23" s="343"/>
      <c r="AS23" s="343"/>
    </row>
    <row r="24" spans="1:47" ht="15.75" thickBot="1">
      <c r="B24" s="33" t="s">
        <v>5</v>
      </c>
      <c r="C24" s="140">
        <f>AU8</f>
        <v>3</v>
      </c>
      <c r="G24" s="34"/>
      <c r="H24" t="s">
        <v>21</v>
      </c>
      <c r="K24" s="795" t="s">
        <v>45</v>
      </c>
      <c r="L24" s="795"/>
      <c r="M24" s="795"/>
      <c r="N24" s="795"/>
      <c r="O24" s="795"/>
      <c r="P24" s="795"/>
      <c r="Q24" s="795"/>
      <c r="R24" s="795"/>
    </row>
    <row r="25" spans="1:47" ht="15.75" thickBot="1">
      <c r="C25" s="33" t="s">
        <v>6</v>
      </c>
      <c r="K25" s="351" t="s">
        <v>14</v>
      </c>
      <c r="L25" s="325"/>
      <c r="M25" s="325"/>
      <c r="N25" s="325"/>
      <c r="O25" s="325"/>
      <c r="P25" s="325"/>
      <c r="Q25" s="325"/>
      <c r="R25" s="326"/>
    </row>
    <row r="26" spans="1:47" ht="15.75" thickBot="1">
      <c r="G26" s="35"/>
      <c r="H26" t="s">
        <v>20</v>
      </c>
      <c r="K26" s="745" t="s">
        <v>389</v>
      </c>
      <c r="L26" s="331"/>
      <c r="M26" s="331"/>
      <c r="N26" s="331"/>
      <c r="O26" s="331"/>
      <c r="P26" s="331"/>
      <c r="Q26" s="331"/>
      <c r="R26" s="332"/>
    </row>
    <row r="27" spans="1:47" ht="15.75" thickBot="1">
      <c r="K27" s="745" t="s">
        <v>390</v>
      </c>
      <c r="L27" s="331"/>
      <c r="M27" s="331"/>
      <c r="N27" s="331"/>
      <c r="O27" s="331"/>
      <c r="P27" s="331"/>
      <c r="Q27" s="331"/>
      <c r="R27" s="332"/>
    </row>
    <row r="28" spans="1:47" ht="15.75" thickBot="1">
      <c r="G28" s="50"/>
      <c r="H28" t="s">
        <v>37</v>
      </c>
      <c r="K28" s="327" t="s">
        <v>305</v>
      </c>
      <c r="L28" s="328"/>
      <c r="M28" s="328"/>
      <c r="N28" s="328"/>
      <c r="O28" s="328"/>
      <c r="P28" s="328"/>
      <c r="Q28" s="328"/>
      <c r="R28" s="329"/>
    </row>
    <row r="29" spans="1:47">
      <c r="A29" s="5" t="s">
        <v>148</v>
      </c>
      <c r="D29" s="48" t="s">
        <v>149</v>
      </c>
      <c r="K29" s="1"/>
      <c r="L29" s="111"/>
      <c r="M29" s="342"/>
      <c r="N29" s="342"/>
      <c r="O29" s="342"/>
      <c r="P29" s="342"/>
      <c r="Q29" s="342"/>
      <c r="R29" s="111"/>
    </row>
    <row r="30" spans="1:47" ht="18.75">
      <c r="A30" s="36" t="s">
        <v>150</v>
      </c>
      <c r="K30" s="1"/>
      <c r="L30" s="342"/>
      <c r="M30" s="342"/>
      <c r="N30" s="342"/>
      <c r="O30" s="342"/>
      <c r="P30" s="342"/>
      <c r="Q30" s="342"/>
      <c r="R30" s="111"/>
    </row>
    <row r="31" spans="1:47">
      <c r="K31" s="1"/>
      <c r="L31" s="342"/>
      <c r="M31" s="342"/>
      <c r="N31" s="342"/>
      <c r="O31" s="342"/>
      <c r="P31" s="342"/>
      <c r="Q31" s="342"/>
      <c r="R31" s="111"/>
    </row>
    <row r="32" spans="1:47">
      <c r="K32" s="1"/>
      <c r="L32" s="342"/>
      <c r="M32" s="342"/>
      <c r="N32" s="342"/>
      <c r="O32" s="342"/>
      <c r="P32" s="342"/>
      <c r="Q32" s="342"/>
      <c r="R32" s="111"/>
    </row>
    <row r="33" spans="2:18">
      <c r="K33" s="1"/>
      <c r="L33" s="333"/>
      <c r="M33" s="333"/>
      <c r="N33" s="333"/>
      <c r="O33" s="333"/>
      <c r="P33" s="333"/>
      <c r="Q33" s="333"/>
      <c r="R33" s="111"/>
    </row>
    <row r="37" spans="2:18">
      <c r="B37" t="s">
        <v>47</v>
      </c>
    </row>
    <row r="38" spans="2:18">
      <c r="B38" t="s">
        <v>48</v>
      </c>
    </row>
  </sheetData>
  <sortState ref="D11:E22">
    <sortCondition ref="D11:D22"/>
  </sortState>
  <mergeCells count="51">
    <mergeCell ref="F3:M3"/>
    <mergeCell ref="Z4:Z7"/>
    <mergeCell ref="AJ3:AS3"/>
    <mergeCell ref="AJ4:AJ7"/>
    <mergeCell ref="AK4:AK7"/>
    <mergeCell ref="AL4:AL7"/>
    <mergeCell ref="AM4:AM7"/>
    <mergeCell ref="AN4:AN7"/>
    <mergeCell ref="AO4:AO7"/>
    <mergeCell ref="AP4:AP7"/>
    <mergeCell ref="AQ4:AQ7"/>
    <mergeCell ref="AR4:AR7"/>
    <mergeCell ref="AS4:AS7"/>
    <mergeCell ref="AA4:AA7"/>
    <mergeCell ref="S4:S7"/>
    <mergeCell ref="N3:Y3"/>
    <mergeCell ref="K24:R24"/>
    <mergeCell ref="AJ22:AK22"/>
    <mergeCell ref="AL22:AM22"/>
    <mergeCell ref="D5:E5"/>
    <mergeCell ref="J4:J7"/>
    <mergeCell ref="Z3:AI3"/>
    <mergeCell ref="AI4:AI7"/>
    <mergeCell ref="AH4:AH7"/>
    <mergeCell ref="T4:T7"/>
    <mergeCell ref="U4:U7"/>
    <mergeCell ref="AG4:AG7"/>
    <mergeCell ref="AE4:AE7"/>
    <mergeCell ref="AB4:AB7"/>
    <mergeCell ref="AC4:AC7"/>
    <mergeCell ref="AD4:AD7"/>
    <mergeCell ref="AF4:AF7"/>
    <mergeCell ref="X4:X7"/>
    <mergeCell ref="Y4:Y7"/>
    <mergeCell ref="V4:V7"/>
    <mergeCell ref="W4:W7"/>
    <mergeCell ref="AW10:AX10"/>
    <mergeCell ref="B7:C7"/>
    <mergeCell ref="R4:R7"/>
    <mergeCell ref="F4:F7"/>
    <mergeCell ref="G4:G7"/>
    <mergeCell ref="H4:H7"/>
    <mergeCell ref="I4:I7"/>
    <mergeCell ref="K4:K7"/>
    <mergeCell ref="P4:P7"/>
    <mergeCell ref="N4:N7"/>
    <mergeCell ref="L4:L7"/>
    <mergeCell ref="M4:M7"/>
    <mergeCell ref="Q4:Q7"/>
    <mergeCell ref="O4:O7"/>
    <mergeCell ref="D6:E6"/>
  </mergeCells>
  <conditionalFormatting sqref="Q10:Q21 P22:Q22 F10:P22 R10:AS22">
    <cfRule type="cellIs" dxfId="44" priority="3" operator="greaterThan">
      <formula>0</formula>
    </cfRule>
  </conditionalFormatting>
  <conditionalFormatting sqref="B10:B22">
    <cfRule type="cellIs" dxfId="43" priority="1" operator="greaterThan">
      <formula>0</formula>
    </cfRule>
  </conditionalFormatting>
  <hyperlinks>
    <hyperlink ref="BB4" location="'Classifica Marcatori'!A1" display="'Classifica Marcatori'!A1"/>
    <hyperlink ref="BB7" location="'risultati fase invernale'!A1" display="'risultati fase invernale'!A1"/>
    <hyperlink ref="BB10" location="CLASSIFICHE!A1" display="CLASSIFICHE!A1"/>
    <hyperlink ref="BB12" r:id="rId1"/>
    <hyperlink ref="BB13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B2:BS38"/>
  <sheetViews>
    <sheetView showGridLines="0" workbookViewId="0">
      <selection activeCell="BO25" sqref="BO25"/>
    </sheetView>
  </sheetViews>
  <sheetFormatPr defaultRowHeight="15"/>
  <cols>
    <col min="1" max="1" width="1.7109375" customWidth="1"/>
    <col min="2" max="2" width="5" customWidth="1"/>
    <col min="3" max="3" width="3.7109375" customWidth="1"/>
    <col min="4" max="4" width="2.140625" customWidth="1"/>
    <col min="5" max="6" width="12.5703125" customWidth="1"/>
    <col min="7" max="8" width="2.28515625" customWidth="1"/>
    <col min="9" max="9" width="2.5703125" customWidth="1"/>
    <col min="10" max="10" width="2.28515625" customWidth="1"/>
    <col min="11" max="11" width="3.140625" customWidth="1"/>
    <col min="12" max="18" width="2.28515625" customWidth="1"/>
    <col min="19" max="19" width="3.140625" customWidth="1"/>
    <col min="20" max="22" width="2.28515625" customWidth="1"/>
    <col min="23" max="23" width="0.28515625" customWidth="1"/>
    <col min="24" max="24" width="0.5703125" customWidth="1"/>
    <col min="25" max="38" width="2.42578125" customWidth="1"/>
    <col min="39" max="62" width="0.42578125" customWidth="1"/>
    <col min="63" max="64" width="0.85546875" customWidth="1"/>
    <col min="65" max="65" width="3" style="63" customWidth="1"/>
    <col min="66" max="66" width="12.5703125" style="63" customWidth="1"/>
    <col min="67" max="67" width="3.5703125" style="63" customWidth="1"/>
    <col min="68" max="68" width="33.85546875" style="63" customWidth="1"/>
    <col min="69" max="71" width="9.5703125" customWidth="1"/>
  </cols>
  <sheetData>
    <row r="2" spans="2:71" ht="15.75" thickBot="1">
      <c r="G2" s="918"/>
      <c r="H2" s="918"/>
      <c r="I2" s="918"/>
      <c r="J2" s="918"/>
      <c r="K2" s="918"/>
      <c r="L2" s="918"/>
      <c r="M2" s="918"/>
      <c r="N2" s="918"/>
      <c r="O2" s="918"/>
      <c r="P2" s="918"/>
      <c r="Q2" s="918"/>
      <c r="R2" s="918"/>
      <c r="S2" s="918"/>
      <c r="T2" s="918"/>
      <c r="U2" s="918"/>
      <c r="V2" s="918"/>
      <c r="W2" s="918"/>
      <c r="X2" s="918"/>
      <c r="AG2" s="918"/>
      <c r="AH2" s="918"/>
      <c r="AI2" s="918"/>
      <c r="AJ2" s="918"/>
      <c r="AK2" s="918"/>
      <c r="AL2" s="918"/>
      <c r="AM2" s="918"/>
      <c r="AN2" s="918"/>
      <c r="AO2" s="918"/>
      <c r="AP2" s="918"/>
      <c r="AQ2" s="918"/>
      <c r="AR2" s="918"/>
      <c r="AS2" s="918"/>
      <c r="AT2" s="918"/>
      <c r="AU2" s="918"/>
      <c r="AV2" s="918"/>
      <c r="AW2" s="918"/>
      <c r="AX2" s="918"/>
      <c r="AY2" s="918"/>
      <c r="AZ2" s="918"/>
      <c r="BA2" s="918"/>
    </row>
    <row r="3" spans="2:71" ht="15" customHeight="1" thickBot="1">
      <c r="D3" s="2"/>
      <c r="E3" s="7"/>
      <c r="F3" s="8"/>
      <c r="G3" s="934" t="s">
        <v>4</v>
      </c>
      <c r="H3" s="935"/>
      <c r="I3" s="935"/>
      <c r="J3" s="935"/>
      <c r="K3" s="935"/>
      <c r="L3" s="935"/>
      <c r="M3" s="935"/>
      <c r="N3" s="935"/>
      <c r="O3" s="935"/>
      <c r="P3" s="935"/>
      <c r="Q3" s="935"/>
      <c r="R3" s="935"/>
      <c r="S3" s="935"/>
      <c r="T3" s="935"/>
      <c r="U3" s="935"/>
      <c r="V3" s="936"/>
      <c r="W3" s="260"/>
      <c r="X3" s="260"/>
      <c r="Y3" s="902" t="s">
        <v>46</v>
      </c>
      <c r="Z3" s="903"/>
      <c r="AA3" s="903"/>
      <c r="AB3" s="903"/>
      <c r="AC3" s="903"/>
      <c r="AD3" s="903"/>
      <c r="AE3" s="903"/>
      <c r="AF3" s="903"/>
      <c r="AG3" s="903"/>
      <c r="AH3" s="903"/>
      <c r="AI3" s="903"/>
      <c r="AJ3" s="903"/>
      <c r="AK3" s="903"/>
      <c r="AL3" s="904"/>
      <c r="AM3" s="334"/>
      <c r="AN3" s="919" t="s">
        <v>136</v>
      </c>
      <c r="AO3" s="920"/>
      <c r="AP3" s="920"/>
      <c r="AQ3" s="920"/>
      <c r="AR3" s="920"/>
      <c r="AS3" s="920"/>
      <c r="AT3" s="920"/>
      <c r="AU3" s="920"/>
      <c r="AV3" s="920"/>
      <c r="AW3" s="920"/>
      <c r="AX3" s="920"/>
      <c r="AY3" s="920"/>
      <c r="AZ3" s="920"/>
      <c r="BA3" s="921"/>
      <c r="BB3" s="899" t="s">
        <v>139</v>
      </c>
      <c r="BC3" s="900"/>
      <c r="BD3" s="900"/>
      <c r="BE3" s="900"/>
      <c r="BF3" s="900"/>
      <c r="BG3" s="900"/>
      <c r="BH3" s="901"/>
      <c r="BI3" s="352"/>
      <c r="BJ3" s="352"/>
      <c r="BK3" s="352"/>
      <c r="BL3" s="352"/>
      <c r="BM3" s="359"/>
      <c r="BN3" s="359"/>
      <c r="BO3" s="359"/>
      <c r="BP3" s="359"/>
    </row>
    <row r="4" spans="2:71" ht="19.5" thickBot="1">
      <c r="D4" s="2"/>
      <c r="E4" s="937" t="s">
        <v>68</v>
      </c>
      <c r="F4" s="938"/>
      <c r="G4" s="922" t="s">
        <v>230</v>
      </c>
      <c r="H4" s="924">
        <v>41561</v>
      </c>
      <c r="I4" s="927" t="s">
        <v>356</v>
      </c>
      <c r="J4" s="929">
        <v>41576</v>
      </c>
      <c r="K4" s="932"/>
      <c r="L4" s="929"/>
      <c r="M4" s="922"/>
      <c r="N4" s="929"/>
      <c r="O4" s="922"/>
      <c r="P4" s="929"/>
      <c r="Q4" s="922"/>
      <c r="R4" s="929"/>
      <c r="S4" s="922"/>
      <c r="T4" s="929"/>
      <c r="U4" s="922"/>
      <c r="V4" s="929"/>
      <c r="W4" s="943"/>
      <c r="X4" s="945"/>
      <c r="Y4" s="941"/>
      <c r="Z4" s="915"/>
      <c r="AA4" s="941"/>
      <c r="AB4" s="915"/>
      <c r="AC4" s="941"/>
      <c r="AD4" s="915"/>
      <c r="AE4" s="941"/>
      <c r="AF4" s="915"/>
      <c r="AG4" s="910"/>
      <c r="AH4" s="912"/>
      <c r="AI4" s="910"/>
      <c r="AJ4" s="912"/>
      <c r="AK4" s="910"/>
      <c r="AL4" s="912"/>
      <c r="AM4" s="335"/>
      <c r="AN4" s="905"/>
      <c r="AO4" s="907"/>
      <c r="AP4" s="905"/>
      <c r="AQ4" s="907"/>
      <c r="AR4" s="905"/>
      <c r="AS4" s="907"/>
      <c r="AT4" s="905"/>
      <c r="AU4" s="907"/>
      <c r="AV4" s="905"/>
      <c r="AW4" s="907"/>
      <c r="AX4" s="905"/>
      <c r="AY4" s="907"/>
      <c r="AZ4" s="905"/>
      <c r="BA4" s="907"/>
      <c r="BB4" s="898"/>
      <c r="BC4" s="896"/>
      <c r="BD4" s="898"/>
      <c r="BE4" s="896"/>
      <c r="BF4" s="898"/>
      <c r="BG4" s="896"/>
      <c r="BH4" s="898"/>
      <c r="BI4" s="353"/>
      <c r="BJ4" s="360"/>
      <c r="BK4" s="360"/>
      <c r="BL4" s="360"/>
      <c r="BM4" s="360"/>
      <c r="BN4" s="360"/>
      <c r="BO4" s="360"/>
      <c r="BP4" s="360"/>
    </row>
    <row r="5" spans="2:71">
      <c r="C5" s="9"/>
      <c r="D5" s="10"/>
      <c r="E5" s="3"/>
      <c r="F5" s="11"/>
      <c r="G5" s="923"/>
      <c r="H5" s="925"/>
      <c r="I5" s="928"/>
      <c r="J5" s="930"/>
      <c r="K5" s="933"/>
      <c r="L5" s="930"/>
      <c r="M5" s="923"/>
      <c r="N5" s="930"/>
      <c r="O5" s="923"/>
      <c r="P5" s="930"/>
      <c r="Q5" s="923"/>
      <c r="R5" s="930"/>
      <c r="S5" s="923"/>
      <c r="T5" s="930"/>
      <c r="U5" s="923"/>
      <c r="V5" s="930"/>
      <c r="W5" s="944"/>
      <c r="X5" s="946"/>
      <c r="Y5" s="942"/>
      <c r="Z5" s="916"/>
      <c r="AA5" s="942"/>
      <c r="AB5" s="916"/>
      <c r="AC5" s="942"/>
      <c r="AD5" s="916"/>
      <c r="AE5" s="942"/>
      <c r="AF5" s="916"/>
      <c r="AG5" s="911"/>
      <c r="AH5" s="913"/>
      <c r="AI5" s="911"/>
      <c r="AJ5" s="913"/>
      <c r="AK5" s="911"/>
      <c r="AL5" s="913"/>
      <c r="AM5" s="336"/>
      <c r="AN5" s="906"/>
      <c r="AO5" s="908"/>
      <c r="AP5" s="906"/>
      <c r="AQ5" s="908"/>
      <c r="AR5" s="906"/>
      <c r="AS5" s="908"/>
      <c r="AT5" s="906"/>
      <c r="AU5" s="908"/>
      <c r="AV5" s="906"/>
      <c r="AW5" s="908"/>
      <c r="AX5" s="906"/>
      <c r="AY5" s="908"/>
      <c r="AZ5" s="906"/>
      <c r="BA5" s="908"/>
      <c r="BB5" s="800"/>
      <c r="BC5" s="803"/>
      <c r="BD5" s="800"/>
      <c r="BE5" s="803"/>
      <c r="BF5" s="800"/>
      <c r="BG5" s="803"/>
      <c r="BH5" s="800"/>
      <c r="BI5" s="354"/>
      <c r="BJ5" s="361"/>
      <c r="BK5" s="361"/>
      <c r="BL5" s="361"/>
      <c r="BM5" s="361"/>
      <c r="BN5" s="361"/>
      <c r="BO5" s="361"/>
      <c r="BP5" s="361"/>
    </row>
    <row r="6" spans="2:71">
      <c r="C6" s="939" t="s">
        <v>13</v>
      </c>
      <c r="D6" s="940"/>
      <c r="E6" s="3"/>
      <c r="F6" s="11"/>
      <c r="G6" s="923"/>
      <c r="H6" s="925"/>
      <c r="I6" s="928"/>
      <c r="J6" s="930"/>
      <c r="K6" s="933"/>
      <c r="L6" s="930"/>
      <c r="M6" s="923"/>
      <c r="N6" s="930"/>
      <c r="O6" s="923"/>
      <c r="P6" s="930"/>
      <c r="Q6" s="923"/>
      <c r="R6" s="930"/>
      <c r="S6" s="923"/>
      <c r="T6" s="930"/>
      <c r="U6" s="923"/>
      <c r="V6" s="930"/>
      <c r="W6" s="944"/>
      <c r="X6" s="946"/>
      <c r="Y6" s="942"/>
      <c r="Z6" s="916"/>
      <c r="AA6" s="942"/>
      <c r="AB6" s="916"/>
      <c r="AC6" s="942"/>
      <c r="AD6" s="916"/>
      <c r="AE6" s="942"/>
      <c r="AF6" s="916"/>
      <c r="AG6" s="911"/>
      <c r="AH6" s="913"/>
      <c r="AI6" s="911"/>
      <c r="AJ6" s="913"/>
      <c r="AK6" s="911"/>
      <c r="AL6" s="913"/>
      <c r="AM6" s="336"/>
      <c r="AN6" s="906"/>
      <c r="AO6" s="908"/>
      <c r="AP6" s="906"/>
      <c r="AQ6" s="908"/>
      <c r="AR6" s="906"/>
      <c r="AS6" s="908"/>
      <c r="AT6" s="906"/>
      <c r="AU6" s="908"/>
      <c r="AV6" s="906"/>
      <c r="AW6" s="908"/>
      <c r="AX6" s="906"/>
      <c r="AY6" s="908"/>
      <c r="AZ6" s="906"/>
      <c r="BA6" s="908"/>
      <c r="BB6" s="800"/>
      <c r="BC6" s="803"/>
      <c r="BD6" s="800"/>
      <c r="BE6" s="803"/>
      <c r="BF6" s="800"/>
      <c r="BG6" s="803"/>
      <c r="BH6" s="800"/>
      <c r="BI6" s="354"/>
      <c r="BJ6" s="361"/>
      <c r="BK6" s="361"/>
      <c r="BL6" s="361"/>
      <c r="BM6" s="361"/>
      <c r="BN6" s="361"/>
      <c r="BO6" s="361"/>
      <c r="BP6" s="361"/>
    </row>
    <row r="7" spans="2:71" ht="15.75" thickBot="1">
      <c r="C7" s="12"/>
      <c r="D7" s="13"/>
      <c r="E7" s="14"/>
      <c r="F7" s="15"/>
      <c r="G7" s="923"/>
      <c r="H7" s="926"/>
      <c r="I7" s="928"/>
      <c r="J7" s="931"/>
      <c r="K7" s="933"/>
      <c r="L7" s="931"/>
      <c r="M7" s="923"/>
      <c r="N7" s="931"/>
      <c r="O7" s="923"/>
      <c r="P7" s="931"/>
      <c r="Q7" s="923"/>
      <c r="R7" s="931"/>
      <c r="S7" s="923"/>
      <c r="T7" s="931"/>
      <c r="U7" s="923"/>
      <c r="V7" s="931"/>
      <c r="W7" s="944"/>
      <c r="X7" s="947"/>
      <c r="Y7" s="942"/>
      <c r="Z7" s="917"/>
      <c r="AA7" s="942"/>
      <c r="AB7" s="917"/>
      <c r="AC7" s="942"/>
      <c r="AD7" s="917"/>
      <c r="AE7" s="942"/>
      <c r="AF7" s="917"/>
      <c r="AG7" s="911"/>
      <c r="AH7" s="914"/>
      <c r="AI7" s="911"/>
      <c r="AJ7" s="914"/>
      <c r="AK7" s="911"/>
      <c r="AL7" s="914"/>
      <c r="AM7" s="337"/>
      <c r="AN7" s="906"/>
      <c r="AO7" s="909"/>
      <c r="AP7" s="906"/>
      <c r="AQ7" s="909"/>
      <c r="AR7" s="906"/>
      <c r="AS7" s="909"/>
      <c r="AT7" s="906"/>
      <c r="AU7" s="909"/>
      <c r="AV7" s="906"/>
      <c r="AW7" s="909"/>
      <c r="AX7" s="906"/>
      <c r="AY7" s="909"/>
      <c r="AZ7" s="906"/>
      <c r="BA7" s="909"/>
      <c r="BB7" s="800"/>
      <c r="BC7" s="897"/>
      <c r="BD7" s="800"/>
      <c r="BE7" s="897"/>
      <c r="BF7" s="800"/>
      <c r="BG7" s="897"/>
      <c r="BH7" s="800"/>
      <c r="BI7" s="354"/>
      <c r="BJ7" s="361"/>
      <c r="BK7" s="361"/>
      <c r="BL7" s="361"/>
      <c r="BM7" s="361"/>
      <c r="BN7" s="361"/>
      <c r="BO7" s="361"/>
      <c r="BP7" s="535" t="s">
        <v>328</v>
      </c>
    </row>
    <row r="8" spans="2:71" ht="15.75" thickBot="1">
      <c r="C8" s="20" t="s">
        <v>14</v>
      </c>
      <c r="D8" s="20" t="s">
        <v>15</v>
      </c>
      <c r="E8" s="21" t="s">
        <v>16</v>
      </c>
      <c r="F8" s="22"/>
      <c r="G8" s="119">
        <v>5</v>
      </c>
      <c r="H8" s="120">
        <v>3</v>
      </c>
      <c r="I8" s="227">
        <v>4</v>
      </c>
      <c r="J8" s="228">
        <v>1</v>
      </c>
      <c r="K8" s="71"/>
      <c r="L8" s="72"/>
      <c r="M8" s="121"/>
      <c r="N8" s="122"/>
      <c r="O8" s="71"/>
      <c r="P8" s="72"/>
      <c r="Q8" s="121"/>
      <c r="R8" s="122"/>
      <c r="S8" s="71"/>
      <c r="T8" s="72"/>
      <c r="U8" s="71"/>
      <c r="V8" s="72"/>
      <c r="W8" s="272"/>
      <c r="X8" s="273"/>
      <c r="Y8" s="121"/>
      <c r="Z8" s="122"/>
      <c r="AA8" s="71"/>
      <c r="AB8" s="72"/>
      <c r="AC8" s="121"/>
      <c r="AD8" s="122"/>
      <c r="AE8" s="71"/>
      <c r="AF8" s="72"/>
      <c r="AG8" s="330"/>
      <c r="AH8" s="72"/>
      <c r="AI8" s="330"/>
      <c r="AJ8" s="344"/>
      <c r="AK8" s="71"/>
      <c r="AL8" s="72"/>
      <c r="AM8" s="338"/>
      <c r="AN8" s="71"/>
      <c r="AO8" s="72"/>
      <c r="AP8" s="71"/>
      <c r="AQ8" s="72"/>
      <c r="AR8" s="71"/>
      <c r="AS8" s="72"/>
      <c r="AT8" s="71"/>
      <c r="AU8" s="72"/>
      <c r="AV8" s="71"/>
      <c r="AW8" s="72"/>
      <c r="AX8" s="71"/>
      <c r="AY8" s="72"/>
      <c r="AZ8" s="71"/>
      <c r="BA8" s="72"/>
      <c r="BB8" s="71"/>
      <c r="BC8" s="72"/>
      <c r="BD8" s="71"/>
      <c r="BE8" s="72"/>
      <c r="BF8" s="71"/>
      <c r="BG8" s="72"/>
      <c r="BH8" s="71"/>
      <c r="BI8" s="355"/>
      <c r="BJ8" s="355"/>
      <c r="BK8" s="358">
        <f>G8+I8+K8+M8+O8+Q8+S8+U8+Y8+AA8+AC8+AE8+AG8+AI8+AK8+AN8+AP8+AR8+AT8+AV8+AX8+AZ8+BB8+BD8+BF8</f>
        <v>9</v>
      </c>
      <c r="BL8" s="358">
        <f>H8+J8+L8+N8+P8+R8+T8+V8+Z8+AB8+AD8+AF8+AH8+AJ8+AL8+AO8+AQ8+AS8+AU8+AW8+AY8+BA8+BC8+BE8+BG8</f>
        <v>4</v>
      </c>
      <c r="BM8" s="242"/>
      <c r="BN8" s="242"/>
      <c r="BO8" s="242"/>
      <c r="BP8" s="539" t="s">
        <v>327</v>
      </c>
    </row>
    <row r="9" spans="2:71" ht="14.25" customHeight="1">
      <c r="B9" s="33">
        <v>1</v>
      </c>
      <c r="C9" s="60">
        <f>BK9</f>
        <v>0</v>
      </c>
      <c r="D9" s="129"/>
      <c r="E9" s="617" t="s">
        <v>254</v>
      </c>
      <c r="F9" s="219" t="s">
        <v>255</v>
      </c>
      <c r="G9" s="132"/>
      <c r="H9" s="84"/>
      <c r="I9" s="85"/>
      <c r="J9" s="86"/>
      <c r="K9" s="83"/>
      <c r="L9" s="84"/>
      <c r="M9" s="85"/>
      <c r="N9" s="86"/>
      <c r="O9" s="83"/>
      <c r="P9" s="84"/>
      <c r="Q9" s="85"/>
      <c r="R9" s="86"/>
      <c r="S9" s="83"/>
      <c r="T9" s="84"/>
      <c r="U9" s="83"/>
      <c r="V9" s="84"/>
      <c r="W9" s="274"/>
      <c r="X9" s="275"/>
      <c r="Y9" s="85"/>
      <c r="Z9" s="86"/>
      <c r="AA9" s="83"/>
      <c r="AB9" s="84"/>
      <c r="AC9" s="91"/>
      <c r="AD9" s="92"/>
      <c r="AE9" s="91"/>
      <c r="AF9" s="92"/>
      <c r="AG9" s="91"/>
      <c r="AH9" s="92"/>
      <c r="AI9" s="91"/>
      <c r="AJ9" s="345"/>
      <c r="AK9" s="91"/>
      <c r="AL9" s="92"/>
      <c r="AM9" s="339"/>
      <c r="AN9" s="91"/>
      <c r="AO9" s="92"/>
      <c r="AP9" s="91"/>
      <c r="AQ9" s="92"/>
      <c r="AR9" s="91"/>
      <c r="AS9" s="92"/>
      <c r="AT9" s="91"/>
      <c r="AU9" s="92"/>
      <c r="AV9" s="91"/>
      <c r="AW9" s="92"/>
      <c r="AX9" s="91"/>
      <c r="AY9" s="92"/>
      <c r="AZ9" s="91"/>
      <c r="BA9" s="92"/>
      <c r="BB9" s="91"/>
      <c r="BC9" s="92"/>
      <c r="BD9" s="91"/>
      <c r="BE9" s="92"/>
      <c r="BF9" s="91"/>
      <c r="BG9" s="92"/>
      <c r="BH9" s="91"/>
      <c r="BI9" s="356"/>
      <c r="BJ9" s="356"/>
      <c r="BK9" s="357">
        <f>SUM(G9:BJ9)</f>
        <v>0</v>
      </c>
      <c r="BL9" s="357"/>
      <c r="BM9" s="271"/>
      <c r="BN9" s="271"/>
      <c r="BO9" s="271"/>
      <c r="BP9" s="536" t="s">
        <v>315</v>
      </c>
    </row>
    <row r="10" spans="2:71" ht="14.25" customHeight="1">
      <c r="B10" s="33">
        <v>2</v>
      </c>
      <c r="C10" s="61">
        <f t="shared" ref="C10:C26" si="0">BK10</f>
        <v>2</v>
      </c>
      <c r="D10" s="130"/>
      <c r="E10" s="618" t="s">
        <v>22</v>
      </c>
      <c r="F10" s="220" t="s">
        <v>33</v>
      </c>
      <c r="G10" s="89">
        <v>1</v>
      </c>
      <c r="H10" s="88"/>
      <c r="I10" s="89">
        <v>1</v>
      </c>
      <c r="J10" s="90"/>
      <c r="K10" s="87"/>
      <c r="L10" s="88"/>
      <c r="M10" s="89"/>
      <c r="N10" s="90"/>
      <c r="O10" s="87"/>
      <c r="P10" s="88"/>
      <c r="Q10" s="89"/>
      <c r="R10" s="90"/>
      <c r="S10" s="87"/>
      <c r="T10" s="88"/>
      <c r="U10" s="87"/>
      <c r="V10" s="88"/>
      <c r="W10" s="276"/>
      <c r="X10" s="277"/>
      <c r="Y10" s="89"/>
      <c r="Z10" s="90"/>
      <c r="AA10" s="87"/>
      <c r="AB10" s="88"/>
      <c r="AC10" s="87"/>
      <c r="AD10" s="88"/>
      <c r="AE10" s="87"/>
      <c r="AF10" s="88"/>
      <c r="AG10" s="87"/>
      <c r="AH10" s="88"/>
      <c r="AI10" s="87"/>
      <c r="AJ10" s="346"/>
      <c r="AK10" s="87"/>
      <c r="AL10" s="88"/>
      <c r="AM10" s="340"/>
      <c r="AN10" s="87"/>
      <c r="AO10" s="88"/>
      <c r="AP10" s="87"/>
      <c r="AQ10" s="88"/>
      <c r="AR10" s="87"/>
      <c r="AS10" s="88"/>
      <c r="AT10" s="87"/>
      <c r="AU10" s="88"/>
      <c r="AV10" s="87"/>
      <c r="AW10" s="88"/>
      <c r="AX10" s="87"/>
      <c r="AY10" s="88"/>
      <c r="AZ10" s="87"/>
      <c r="BA10" s="88"/>
      <c r="BB10" s="87"/>
      <c r="BC10" s="88"/>
      <c r="BD10" s="87"/>
      <c r="BE10" s="88"/>
      <c r="BF10" s="87"/>
      <c r="BG10" s="88"/>
      <c r="BH10" s="87"/>
      <c r="BI10" s="356"/>
      <c r="BJ10" s="356"/>
      <c r="BK10" s="357">
        <f t="shared" ref="BK10:BK26" si="1">SUM(G10:BJ10)</f>
        <v>2</v>
      </c>
      <c r="BL10" s="357"/>
      <c r="BM10" s="271"/>
      <c r="BN10" s="271"/>
      <c r="BO10" s="271"/>
      <c r="BP10" s="536" t="s">
        <v>314</v>
      </c>
      <c r="BS10" s="6"/>
    </row>
    <row r="11" spans="2:71" ht="14.25" customHeight="1">
      <c r="B11" s="33">
        <v>3</v>
      </c>
      <c r="C11" s="61">
        <f t="shared" si="0"/>
        <v>0</v>
      </c>
      <c r="D11" s="130"/>
      <c r="E11" s="618" t="s">
        <v>17</v>
      </c>
      <c r="F11" s="220" t="s">
        <v>58</v>
      </c>
      <c r="G11" s="89"/>
      <c r="H11" s="88"/>
      <c r="I11" s="89"/>
      <c r="J11" s="90"/>
      <c r="K11" s="87"/>
      <c r="L11" s="88"/>
      <c r="M11" s="89"/>
      <c r="N11" s="90"/>
      <c r="O11" s="87"/>
      <c r="P11" s="88"/>
      <c r="Q11" s="89"/>
      <c r="R11" s="90"/>
      <c r="S11" s="87"/>
      <c r="T11" s="88"/>
      <c r="U11" s="87"/>
      <c r="V11" s="88"/>
      <c r="W11" s="276"/>
      <c r="X11" s="277"/>
      <c r="Y11" s="89"/>
      <c r="Z11" s="90"/>
      <c r="AA11" s="87"/>
      <c r="AB11" s="88"/>
      <c r="AC11" s="87"/>
      <c r="AD11" s="88"/>
      <c r="AE11" s="87"/>
      <c r="AF11" s="88"/>
      <c r="AG11" s="87"/>
      <c r="AH11" s="88"/>
      <c r="AI11" s="87"/>
      <c r="AJ11" s="346"/>
      <c r="AK11" s="87"/>
      <c r="AL11" s="88"/>
      <c r="AM11" s="340"/>
      <c r="AN11" s="87"/>
      <c r="AO11" s="88"/>
      <c r="AP11" s="87"/>
      <c r="AQ11" s="88"/>
      <c r="AR11" s="87"/>
      <c r="AS11" s="88"/>
      <c r="AT11" s="87"/>
      <c r="AU11" s="88"/>
      <c r="AV11" s="87"/>
      <c r="AW11" s="88"/>
      <c r="AX11" s="87"/>
      <c r="AY11" s="88"/>
      <c r="AZ11" s="87"/>
      <c r="BA11" s="88"/>
      <c r="BB11" s="87"/>
      <c r="BC11" s="88"/>
      <c r="BD11" s="87"/>
      <c r="BE11" s="88"/>
      <c r="BF11" s="87"/>
      <c r="BG11" s="88"/>
      <c r="BH11" s="87"/>
      <c r="BI11" s="356"/>
      <c r="BJ11" s="356"/>
      <c r="BK11" s="357">
        <f t="shared" si="1"/>
        <v>0</v>
      </c>
      <c r="BL11" s="357"/>
      <c r="BM11" s="271"/>
      <c r="BN11" s="271"/>
      <c r="BO11" s="271"/>
      <c r="BP11" s="537" t="s">
        <v>313</v>
      </c>
    </row>
    <row r="12" spans="2:71" ht="14.25" customHeight="1" thickBot="1">
      <c r="B12" s="33">
        <v>4</v>
      </c>
      <c r="C12" s="61">
        <f t="shared" si="0"/>
        <v>1</v>
      </c>
      <c r="D12" s="130"/>
      <c r="E12" s="618" t="s">
        <v>257</v>
      </c>
      <c r="F12" s="220" t="s">
        <v>258</v>
      </c>
      <c r="G12" s="89">
        <v>1</v>
      </c>
      <c r="H12" s="88"/>
      <c r="I12" s="89"/>
      <c r="J12" s="90"/>
      <c r="K12" s="87"/>
      <c r="L12" s="88"/>
      <c r="M12" s="89"/>
      <c r="N12" s="90"/>
      <c r="O12" s="87"/>
      <c r="P12" s="88"/>
      <c r="Q12" s="89"/>
      <c r="R12" s="90"/>
      <c r="S12" s="87"/>
      <c r="T12" s="88"/>
      <c r="U12" s="87"/>
      <c r="V12" s="88"/>
      <c r="W12" s="276"/>
      <c r="X12" s="277"/>
      <c r="Y12" s="89"/>
      <c r="Z12" s="90"/>
      <c r="AA12" s="87"/>
      <c r="AB12" s="88"/>
      <c r="AC12" s="87"/>
      <c r="AD12" s="88"/>
      <c r="AE12" s="87"/>
      <c r="AF12" s="88"/>
      <c r="AG12" s="87"/>
      <c r="AH12" s="88"/>
      <c r="AI12" s="87"/>
      <c r="AJ12" s="346"/>
      <c r="AK12" s="87"/>
      <c r="AL12" s="88"/>
      <c r="AM12" s="340"/>
      <c r="AN12" s="87"/>
      <c r="AO12" s="88"/>
      <c r="AP12" s="87"/>
      <c r="AQ12" s="88"/>
      <c r="AR12" s="87"/>
      <c r="AS12" s="88"/>
      <c r="AT12" s="87"/>
      <c r="AU12" s="88"/>
      <c r="AV12" s="87"/>
      <c r="AW12" s="88"/>
      <c r="AX12" s="87"/>
      <c r="AY12" s="88"/>
      <c r="AZ12" s="87"/>
      <c r="BA12" s="88"/>
      <c r="BB12" s="87"/>
      <c r="BC12" s="88"/>
      <c r="BD12" s="87"/>
      <c r="BE12" s="88"/>
      <c r="BF12" s="87"/>
      <c r="BG12" s="88"/>
      <c r="BH12" s="87"/>
      <c r="BI12" s="356"/>
      <c r="BJ12" s="356"/>
      <c r="BK12" s="357">
        <f t="shared" si="1"/>
        <v>1</v>
      </c>
      <c r="BL12" s="357"/>
      <c r="BM12" s="271"/>
      <c r="BN12" s="271"/>
      <c r="BO12" s="271"/>
      <c r="BP12" s="536"/>
    </row>
    <row r="13" spans="2:71" ht="14.25" customHeight="1" thickBot="1">
      <c r="B13" s="33">
        <v>5</v>
      </c>
      <c r="C13" s="61">
        <f t="shared" si="0"/>
        <v>4</v>
      </c>
      <c r="D13" s="130"/>
      <c r="E13" s="618" t="s">
        <v>201</v>
      </c>
      <c r="F13" s="220" t="s">
        <v>113</v>
      </c>
      <c r="G13" s="89">
        <v>3</v>
      </c>
      <c r="H13" s="88"/>
      <c r="I13" s="89">
        <v>1</v>
      </c>
      <c r="J13" s="90"/>
      <c r="K13" s="87"/>
      <c r="L13" s="88"/>
      <c r="M13" s="89"/>
      <c r="N13" s="90"/>
      <c r="O13" s="87"/>
      <c r="P13" s="88"/>
      <c r="Q13" s="89"/>
      <c r="R13" s="90"/>
      <c r="S13" s="87"/>
      <c r="T13" s="88"/>
      <c r="U13" s="87"/>
      <c r="V13" s="88"/>
      <c r="W13" s="276"/>
      <c r="X13" s="277"/>
      <c r="Y13" s="89"/>
      <c r="Z13" s="90"/>
      <c r="AA13" s="87"/>
      <c r="AB13" s="88"/>
      <c r="AC13" s="87"/>
      <c r="AD13" s="88"/>
      <c r="AE13" s="87"/>
      <c r="AF13" s="88"/>
      <c r="AG13" s="87"/>
      <c r="AH13" s="88"/>
      <c r="AI13" s="87"/>
      <c r="AJ13" s="346"/>
      <c r="AK13" s="87"/>
      <c r="AL13" s="88"/>
      <c r="AM13" s="340"/>
      <c r="AN13" s="87"/>
      <c r="AO13" s="88"/>
      <c r="AP13" s="87"/>
      <c r="AQ13" s="88"/>
      <c r="AR13" s="87"/>
      <c r="AS13" s="88"/>
      <c r="AT13" s="87"/>
      <c r="AU13" s="88"/>
      <c r="AV13" s="87"/>
      <c r="AW13" s="88"/>
      <c r="AX13" s="87"/>
      <c r="AY13" s="88"/>
      <c r="AZ13" s="87"/>
      <c r="BA13" s="88"/>
      <c r="BB13" s="87"/>
      <c r="BC13" s="88"/>
      <c r="BD13" s="87"/>
      <c r="BE13" s="88"/>
      <c r="BF13" s="87"/>
      <c r="BG13" s="88"/>
      <c r="BH13" s="87"/>
      <c r="BI13" s="356"/>
      <c r="BJ13" s="356"/>
      <c r="BK13" s="357">
        <f t="shared" si="1"/>
        <v>4</v>
      </c>
      <c r="BL13" s="357"/>
      <c r="BM13" s="271"/>
      <c r="BN13" s="792" t="s">
        <v>331</v>
      </c>
      <c r="BO13" s="793"/>
      <c r="BP13" s="271"/>
    </row>
    <row r="14" spans="2:71" ht="14.25" customHeight="1">
      <c r="B14" s="33">
        <v>6</v>
      </c>
      <c r="C14" s="61">
        <f t="shared" si="0"/>
        <v>0</v>
      </c>
      <c r="D14" s="130"/>
      <c r="E14" s="618" t="s">
        <v>18</v>
      </c>
      <c r="F14" s="220" t="s">
        <v>61</v>
      </c>
      <c r="G14" s="89"/>
      <c r="H14" s="88"/>
      <c r="I14" s="89"/>
      <c r="J14" s="90"/>
      <c r="K14" s="87"/>
      <c r="L14" s="88"/>
      <c r="M14" s="89"/>
      <c r="N14" s="90"/>
      <c r="O14" s="87"/>
      <c r="P14" s="88"/>
      <c r="Q14" s="89"/>
      <c r="R14" s="90"/>
      <c r="S14" s="87"/>
      <c r="T14" s="88"/>
      <c r="U14" s="87"/>
      <c r="V14" s="88"/>
      <c r="W14" s="276"/>
      <c r="X14" s="277"/>
      <c r="Y14" s="89"/>
      <c r="Z14" s="90"/>
      <c r="AA14" s="87"/>
      <c r="AB14" s="88"/>
      <c r="AC14" s="87"/>
      <c r="AD14" s="88"/>
      <c r="AE14" s="87"/>
      <c r="AF14" s="88"/>
      <c r="AG14" s="87"/>
      <c r="AH14" s="88"/>
      <c r="AI14" s="87"/>
      <c r="AJ14" s="346"/>
      <c r="AK14" s="87"/>
      <c r="AL14" s="88"/>
      <c r="AM14" s="340"/>
      <c r="AN14" s="87"/>
      <c r="AO14" s="88"/>
      <c r="AP14" s="87"/>
      <c r="AQ14" s="88"/>
      <c r="AR14" s="87"/>
      <c r="AS14" s="88"/>
      <c r="AT14" s="87"/>
      <c r="AU14" s="88"/>
      <c r="AV14" s="87"/>
      <c r="AW14" s="88"/>
      <c r="AX14" s="87"/>
      <c r="AY14" s="88"/>
      <c r="AZ14" s="87"/>
      <c r="BA14" s="88"/>
      <c r="BB14" s="87"/>
      <c r="BC14" s="88"/>
      <c r="BD14" s="87"/>
      <c r="BE14" s="88"/>
      <c r="BF14" s="87"/>
      <c r="BG14" s="88"/>
      <c r="BH14" s="87"/>
      <c r="BI14" s="356"/>
      <c r="BJ14" s="356"/>
      <c r="BK14" s="357">
        <f t="shared" si="1"/>
        <v>0</v>
      </c>
      <c r="BL14" s="357"/>
      <c r="BM14" s="271"/>
      <c r="BN14" s="556" t="s">
        <v>84</v>
      </c>
      <c r="BO14" s="542">
        <v>2</v>
      </c>
      <c r="BP14" s="271"/>
    </row>
    <row r="15" spans="2:71" ht="14.25" customHeight="1">
      <c r="B15" s="33">
        <v>7</v>
      </c>
      <c r="C15" s="61">
        <f t="shared" si="0"/>
        <v>0</v>
      </c>
      <c r="D15" s="130"/>
      <c r="E15" s="618" t="s">
        <v>59</v>
      </c>
      <c r="F15" s="221" t="s">
        <v>25</v>
      </c>
      <c r="G15" s="89"/>
      <c r="H15" s="88"/>
      <c r="I15" s="89"/>
      <c r="J15" s="90"/>
      <c r="K15" s="87"/>
      <c r="L15" s="88"/>
      <c r="M15" s="89"/>
      <c r="N15" s="90"/>
      <c r="O15" s="87"/>
      <c r="P15" s="88"/>
      <c r="Q15" s="89"/>
      <c r="R15" s="90"/>
      <c r="S15" s="87"/>
      <c r="T15" s="88"/>
      <c r="U15" s="87"/>
      <c r="V15" s="88"/>
      <c r="W15" s="276"/>
      <c r="X15" s="277"/>
      <c r="Y15" s="89"/>
      <c r="Z15" s="90"/>
      <c r="AA15" s="87"/>
      <c r="AB15" s="88"/>
      <c r="AC15" s="87"/>
      <c r="AD15" s="88"/>
      <c r="AE15" s="87"/>
      <c r="AF15" s="88"/>
      <c r="AG15" s="87"/>
      <c r="AH15" s="88"/>
      <c r="AI15" s="87"/>
      <c r="AJ15" s="346"/>
      <c r="AK15" s="87"/>
      <c r="AL15" s="88"/>
      <c r="AM15" s="340"/>
      <c r="AN15" s="87"/>
      <c r="AO15" s="88"/>
      <c r="AP15" s="87"/>
      <c r="AQ15" s="88"/>
      <c r="AR15" s="87"/>
      <c r="AS15" s="88"/>
      <c r="AT15" s="87"/>
      <c r="AU15" s="88"/>
      <c r="AV15" s="87"/>
      <c r="AW15" s="88"/>
      <c r="AX15" s="87"/>
      <c r="AY15" s="88"/>
      <c r="AZ15" s="87"/>
      <c r="BA15" s="88"/>
      <c r="BB15" s="87"/>
      <c r="BC15" s="88"/>
      <c r="BD15" s="87"/>
      <c r="BE15" s="88"/>
      <c r="BF15" s="87"/>
      <c r="BG15" s="88"/>
      <c r="BH15" s="87"/>
      <c r="BI15" s="356"/>
      <c r="BJ15" s="356"/>
      <c r="BK15" s="357">
        <f t="shared" si="1"/>
        <v>0</v>
      </c>
      <c r="BL15" s="357"/>
      <c r="BM15" s="271"/>
      <c r="BN15" s="557" t="s">
        <v>329</v>
      </c>
      <c r="BO15" s="550">
        <v>2</v>
      </c>
      <c r="BP15" s="271"/>
    </row>
    <row r="16" spans="2:71" ht="14.25" customHeight="1">
      <c r="B16" s="33">
        <v>8</v>
      </c>
      <c r="C16" s="61">
        <f t="shared" si="0"/>
        <v>0</v>
      </c>
      <c r="D16" s="130"/>
      <c r="E16" s="618" t="s">
        <v>50</v>
      </c>
      <c r="F16" s="220" t="s">
        <v>51</v>
      </c>
      <c r="G16" s="89"/>
      <c r="H16" s="88"/>
      <c r="I16" s="89"/>
      <c r="J16" s="90"/>
      <c r="K16" s="87"/>
      <c r="L16" s="88"/>
      <c r="M16" s="89"/>
      <c r="N16" s="90"/>
      <c r="O16" s="87"/>
      <c r="P16" s="88"/>
      <c r="Q16" s="89"/>
      <c r="R16" s="90"/>
      <c r="S16" s="87"/>
      <c r="T16" s="88"/>
      <c r="U16" s="87"/>
      <c r="V16" s="88"/>
      <c r="W16" s="276"/>
      <c r="X16" s="277"/>
      <c r="Y16" s="89"/>
      <c r="Z16" s="90"/>
      <c r="AA16" s="87"/>
      <c r="AB16" s="88"/>
      <c r="AC16" s="87"/>
      <c r="AD16" s="88"/>
      <c r="AE16" s="87"/>
      <c r="AF16" s="88"/>
      <c r="AG16" s="87"/>
      <c r="AH16" s="88"/>
      <c r="AI16" s="87"/>
      <c r="AJ16" s="346"/>
      <c r="AK16" s="87"/>
      <c r="AL16" s="88"/>
      <c r="AM16" s="340"/>
      <c r="AN16" s="87"/>
      <c r="AO16" s="88"/>
      <c r="AP16" s="87"/>
      <c r="AQ16" s="88"/>
      <c r="AR16" s="87"/>
      <c r="AS16" s="88"/>
      <c r="AT16" s="87"/>
      <c r="AU16" s="88"/>
      <c r="AV16" s="87"/>
      <c r="AW16" s="88"/>
      <c r="AX16" s="87"/>
      <c r="AY16" s="88"/>
      <c r="AZ16" s="87"/>
      <c r="BA16" s="88"/>
      <c r="BB16" s="87"/>
      <c r="BC16" s="88"/>
      <c r="BD16" s="87"/>
      <c r="BE16" s="88"/>
      <c r="BF16" s="87"/>
      <c r="BG16" s="88"/>
      <c r="BH16" s="87"/>
      <c r="BI16" s="356"/>
      <c r="BJ16" s="356"/>
      <c r="BK16" s="357">
        <f t="shared" si="1"/>
        <v>0</v>
      </c>
      <c r="BL16" s="357"/>
      <c r="BM16" s="271"/>
      <c r="BN16" s="558" t="s">
        <v>330</v>
      </c>
      <c r="BO16" s="548">
        <v>0</v>
      </c>
      <c r="BP16" s="271"/>
    </row>
    <row r="17" spans="2:68" ht="14.25" customHeight="1">
      <c r="B17" s="33">
        <v>9</v>
      </c>
      <c r="C17" s="61">
        <f t="shared" si="0"/>
        <v>0</v>
      </c>
      <c r="D17" s="130"/>
      <c r="E17" s="618" t="s">
        <v>256</v>
      </c>
      <c r="F17" s="220" t="s">
        <v>52</v>
      </c>
      <c r="G17" s="89"/>
      <c r="H17" s="88"/>
      <c r="I17" s="89"/>
      <c r="J17" s="90"/>
      <c r="K17" s="87"/>
      <c r="L17" s="88"/>
      <c r="M17" s="89"/>
      <c r="N17" s="90"/>
      <c r="O17" s="87"/>
      <c r="P17" s="88"/>
      <c r="Q17" s="89"/>
      <c r="R17" s="90"/>
      <c r="S17" s="87"/>
      <c r="T17" s="88"/>
      <c r="U17" s="87"/>
      <c r="V17" s="88"/>
      <c r="W17" s="276"/>
      <c r="X17" s="277"/>
      <c r="Y17" s="89"/>
      <c r="Z17" s="90"/>
      <c r="AA17" s="87"/>
      <c r="AB17" s="88"/>
      <c r="AC17" s="87"/>
      <c r="AD17" s="88"/>
      <c r="AE17" s="87"/>
      <c r="AF17" s="88"/>
      <c r="AG17" s="87"/>
      <c r="AH17" s="88"/>
      <c r="AI17" s="87"/>
      <c r="AJ17" s="346"/>
      <c r="AK17" s="87"/>
      <c r="AL17" s="88"/>
      <c r="AM17" s="340"/>
      <c r="AN17" s="87"/>
      <c r="AO17" s="88"/>
      <c r="AP17" s="87"/>
      <c r="AQ17" s="88"/>
      <c r="AR17" s="87"/>
      <c r="AS17" s="88"/>
      <c r="AT17" s="87"/>
      <c r="AU17" s="88"/>
      <c r="AV17" s="87"/>
      <c r="AW17" s="88"/>
      <c r="AX17" s="87"/>
      <c r="AY17" s="88"/>
      <c r="AZ17" s="87"/>
      <c r="BA17" s="88"/>
      <c r="BB17" s="87"/>
      <c r="BC17" s="88"/>
      <c r="BD17" s="87"/>
      <c r="BE17" s="88"/>
      <c r="BF17" s="87"/>
      <c r="BG17" s="88"/>
      <c r="BH17" s="87"/>
      <c r="BI17" s="356"/>
      <c r="BJ17" s="356"/>
      <c r="BK17" s="357">
        <f t="shared" si="1"/>
        <v>0</v>
      </c>
      <c r="BL17" s="357"/>
      <c r="BM17" s="271"/>
      <c r="BN17" s="559" t="s">
        <v>87</v>
      </c>
      <c r="BO17" s="552">
        <v>0</v>
      </c>
      <c r="BP17" s="271"/>
    </row>
    <row r="18" spans="2:68" ht="14.25" customHeight="1">
      <c r="B18" s="33">
        <v>10</v>
      </c>
      <c r="C18" s="61">
        <f t="shared" si="0"/>
        <v>1</v>
      </c>
      <c r="D18" s="130"/>
      <c r="E18" s="618" t="s">
        <v>54</v>
      </c>
      <c r="F18" s="220" t="s">
        <v>33</v>
      </c>
      <c r="G18" s="89"/>
      <c r="H18" s="88"/>
      <c r="I18" s="85">
        <v>1</v>
      </c>
      <c r="J18" s="86"/>
      <c r="K18" s="91"/>
      <c r="L18" s="92"/>
      <c r="M18" s="85"/>
      <c r="N18" s="86"/>
      <c r="O18" s="91"/>
      <c r="P18" s="92"/>
      <c r="Q18" s="85"/>
      <c r="R18" s="86"/>
      <c r="S18" s="91"/>
      <c r="T18" s="92"/>
      <c r="U18" s="91"/>
      <c r="V18" s="92"/>
      <c r="W18" s="278"/>
      <c r="X18" s="279"/>
      <c r="Y18" s="85"/>
      <c r="Z18" s="86"/>
      <c r="AA18" s="91"/>
      <c r="AB18" s="92"/>
      <c r="AC18" s="91"/>
      <c r="AD18" s="92"/>
      <c r="AE18" s="91"/>
      <c r="AF18" s="92"/>
      <c r="AG18" s="91"/>
      <c r="AH18" s="92"/>
      <c r="AI18" s="91"/>
      <c r="AJ18" s="345"/>
      <c r="AK18" s="91"/>
      <c r="AL18" s="92"/>
      <c r="AM18" s="339"/>
      <c r="AN18" s="91"/>
      <c r="AO18" s="92"/>
      <c r="AP18" s="91"/>
      <c r="AQ18" s="92"/>
      <c r="AR18" s="91"/>
      <c r="AS18" s="92"/>
      <c r="AT18" s="91"/>
      <c r="AU18" s="92"/>
      <c r="AV18" s="91"/>
      <c r="AW18" s="92"/>
      <c r="AX18" s="91"/>
      <c r="AY18" s="92"/>
      <c r="AZ18" s="91"/>
      <c r="BA18" s="92"/>
      <c r="BB18" s="91"/>
      <c r="BC18" s="92"/>
      <c r="BD18" s="91"/>
      <c r="BE18" s="92"/>
      <c r="BF18" s="91"/>
      <c r="BG18" s="92"/>
      <c r="BH18" s="91"/>
      <c r="BI18" s="356"/>
      <c r="BJ18" s="356"/>
      <c r="BK18" s="357">
        <f t="shared" si="1"/>
        <v>1</v>
      </c>
      <c r="BL18" s="357"/>
      <c r="BM18" s="271"/>
      <c r="BN18" s="480" t="s">
        <v>5</v>
      </c>
      <c r="BO18" s="544">
        <v>9</v>
      </c>
      <c r="BP18" s="271"/>
    </row>
    <row r="19" spans="2:68" ht="14.25" customHeight="1" thickBot="1">
      <c r="B19" s="33">
        <v>11</v>
      </c>
      <c r="C19" s="61">
        <f t="shared" si="0"/>
        <v>0</v>
      </c>
      <c r="D19" s="130"/>
      <c r="E19" s="618" t="s">
        <v>55</v>
      </c>
      <c r="F19" s="220" t="s">
        <v>25</v>
      </c>
      <c r="G19" s="89"/>
      <c r="H19" s="88"/>
      <c r="I19" s="85"/>
      <c r="J19" s="86"/>
      <c r="K19" s="91"/>
      <c r="L19" s="92"/>
      <c r="M19" s="85"/>
      <c r="N19" s="86"/>
      <c r="O19" s="91"/>
      <c r="P19" s="92"/>
      <c r="Q19" s="85"/>
      <c r="R19" s="86"/>
      <c r="S19" s="91"/>
      <c r="T19" s="92"/>
      <c r="U19" s="91"/>
      <c r="V19" s="92"/>
      <c r="W19" s="278"/>
      <c r="X19" s="279"/>
      <c r="Y19" s="85"/>
      <c r="Z19" s="86"/>
      <c r="AA19" s="91"/>
      <c r="AB19" s="92"/>
      <c r="AC19" s="91"/>
      <c r="AD19" s="92"/>
      <c r="AE19" s="91"/>
      <c r="AF19" s="92"/>
      <c r="AG19" s="91"/>
      <c r="AH19" s="92"/>
      <c r="AI19" s="91"/>
      <c r="AJ19" s="345"/>
      <c r="AK19" s="91"/>
      <c r="AL19" s="92"/>
      <c r="AM19" s="339"/>
      <c r="AN19" s="91"/>
      <c r="AO19" s="92"/>
      <c r="AP19" s="91"/>
      <c r="AQ19" s="92"/>
      <c r="AR19" s="91"/>
      <c r="AS19" s="92"/>
      <c r="AT19" s="91"/>
      <c r="AU19" s="92"/>
      <c r="AV19" s="91"/>
      <c r="AW19" s="92"/>
      <c r="AX19" s="91"/>
      <c r="AY19" s="92"/>
      <c r="AZ19" s="91"/>
      <c r="BA19" s="92"/>
      <c r="BB19" s="91"/>
      <c r="BC19" s="92"/>
      <c r="BD19" s="91"/>
      <c r="BE19" s="92"/>
      <c r="BF19" s="91"/>
      <c r="BG19" s="92"/>
      <c r="BH19" s="91"/>
      <c r="BI19" s="356"/>
      <c r="BJ19" s="356"/>
      <c r="BK19" s="357">
        <f t="shared" si="1"/>
        <v>0</v>
      </c>
      <c r="BL19" s="357"/>
      <c r="BM19" s="271"/>
      <c r="BN19" s="560" t="s">
        <v>6</v>
      </c>
      <c r="BO19" s="546">
        <v>4</v>
      </c>
      <c r="BP19" s="271"/>
    </row>
    <row r="20" spans="2:68" ht="14.25" customHeight="1">
      <c r="B20" s="33">
        <v>12</v>
      </c>
      <c r="C20" s="61">
        <f t="shared" si="0"/>
        <v>0</v>
      </c>
      <c r="D20" s="130"/>
      <c r="E20" s="618" t="s">
        <v>19</v>
      </c>
      <c r="F20" s="220" t="s">
        <v>60</v>
      </c>
      <c r="G20" s="89"/>
      <c r="H20" s="88"/>
      <c r="I20" s="85"/>
      <c r="J20" s="86"/>
      <c r="K20" s="91"/>
      <c r="L20" s="92"/>
      <c r="M20" s="85"/>
      <c r="N20" s="86"/>
      <c r="O20" s="91"/>
      <c r="P20" s="92"/>
      <c r="Q20" s="85"/>
      <c r="R20" s="86"/>
      <c r="S20" s="91"/>
      <c r="T20" s="92"/>
      <c r="U20" s="91"/>
      <c r="V20" s="92"/>
      <c r="W20" s="278"/>
      <c r="X20" s="279"/>
      <c r="Y20" s="85"/>
      <c r="Z20" s="86"/>
      <c r="AA20" s="91"/>
      <c r="AB20" s="92"/>
      <c r="AC20" s="91"/>
      <c r="AD20" s="92"/>
      <c r="AE20" s="91"/>
      <c r="AF20" s="92"/>
      <c r="AG20" s="91"/>
      <c r="AH20" s="92"/>
      <c r="AI20" s="91"/>
      <c r="AJ20" s="345"/>
      <c r="AK20" s="91"/>
      <c r="AL20" s="92"/>
      <c r="AM20" s="339"/>
      <c r="AN20" s="91"/>
      <c r="AO20" s="92"/>
      <c r="AP20" s="91"/>
      <c r="AQ20" s="92"/>
      <c r="AR20" s="91"/>
      <c r="AS20" s="92"/>
      <c r="AT20" s="91"/>
      <c r="AU20" s="92"/>
      <c r="AV20" s="91"/>
      <c r="AW20" s="92"/>
      <c r="AX20" s="91"/>
      <c r="AY20" s="92"/>
      <c r="AZ20" s="91"/>
      <c r="BA20" s="92"/>
      <c r="BB20" s="91"/>
      <c r="BC20" s="92"/>
      <c r="BD20" s="91"/>
      <c r="BE20" s="92"/>
      <c r="BF20" s="91"/>
      <c r="BG20" s="92"/>
      <c r="BH20" s="91"/>
      <c r="BI20" s="356"/>
      <c r="BJ20" s="356"/>
      <c r="BK20" s="357">
        <f t="shared" si="1"/>
        <v>0</v>
      </c>
      <c r="BL20" s="357"/>
      <c r="BM20" s="271"/>
      <c r="BN20" s="271"/>
      <c r="BO20" s="271"/>
      <c r="BP20" s="271"/>
    </row>
    <row r="21" spans="2:68" ht="14.25" customHeight="1">
      <c r="B21" s="33">
        <v>13</v>
      </c>
      <c r="C21" s="61">
        <f t="shared" si="0"/>
        <v>1</v>
      </c>
      <c r="D21" s="130"/>
      <c r="E21" s="618" t="s">
        <v>70</v>
      </c>
      <c r="F21" s="220" t="s">
        <v>29</v>
      </c>
      <c r="G21" s="89"/>
      <c r="H21" s="88"/>
      <c r="I21" s="85">
        <v>1</v>
      </c>
      <c r="J21" s="86"/>
      <c r="K21" s="91"/>
      <c r="L21" s="92"/>
      <c r="M21" s="85"/>
      <c r="N21" s="86"/>
      <c r="O21" s="91"/>
      <c r="P21" s="92"/>
      <c r="Q21" s="85"/>
      <c r="R21" s="86"/>
      <c r="S21" s="91"/>
      <c r="T21" s="92"/>
      <c r="U21" s="91"/>
      <c r="V21" s="92"/>
      <c r="W21" s="278"/>
      <c r="X21" s="279"/>
      <c r="Y21" s="85"/>
      <c r="Z21" s="86"/>
      <c r="AA21" s="91"/>
      <c r="AB21" s="92"/>
      <c r="AC21" s="91"/>
      <c r="AD21" s="92"/>
      <c r="AE21" s="91"/>
      <c r="AF21" s="92"/>
      <c r="AG21" s="91"/>
      <c r="AH21" s="92"/>
      <c r="AI21" s="91"/>
      <c r="AJ21" s="345"/>
      <c r="AK21" s="91"/>
      <c r="AL21" s="92"/>
      <c r="AM21" s="339"/>
      <c r="AN21" s="91"/>
      <c r="AO21" s="92"/>
      <c r="AP21" s="91"/>
      <c r="AQ21" s="92"/>
      <c r="AR21" s="91"/>
      <c r="AS21" s="92"/>
      <c r="AT21" s="91"/>
      <c r="AU21" s="92"/>
      <c r="AV21" s="91"/>
      <c r="AW21" s="92"/>
      <c r="AX21" s="91"/>
      <c r="AY21" s="92"/>
      <c r="AZ21" s="91"/>
      <c r="BA21" s="92"/>
      <c r="BB21" s="91"/>
      <c r="BC21" s="92"/>
      <c r="BD21" s="91"/>
      <c r="BE21" s="92"/>
      <c r="BF21" s="91"/>
      <c r="BG21" s="92"/>
      <c r="BH21" s="91"/>
      <c r="BI21" s="356"/>
      <c r="BJ21" s="356"/>
      <c r="BK21" s="357">
        <f t="shared" si="1"/>
        <v>1</v>
      </c>
      <c r="BL21" s="357"/>
      <c r="BM21" s="271"/>
      <c r="BN21" s="271"/>
      <c r="BO21" s="271"/>
      <c r="BP21" s="271"/>
    </row>
    <row r="22" spans="2:68" ht="14.25" customHeight="1">
      <c r="B22" s="33">
        <v>14</v>
      </c>
      <c r="C22" s="61">
        <f t="shared" si="0"/>
        <v>0</v>
      </c>
      <c r="D22" s="130"/>
      <c r="E22" s="618" t="s">
        <v>115</v>
      </c>
      <c r="F22" s="220" t="s">
        <v>116</v>
      </c>
      <c r="G22" s="89"/>
      <c r="H22" s="88"/>
      <c r="I22" s="85"/>
      <c r="J22" s="86"/>
      <c r="K22" s="91"/>
      <c r="L22" s="92"/>
      <c r="M22" s="85"/>
      <c r="N22" s="86"/>
      <c r="O22" s="91"/>
      <c r="P22" s="92"/>
      <c r="Q22" s="85"/>
      <c r="R22" s="86"/>
      <c r="S22" s="91"/>
      <c r="T22" s="92"/>
      <c r="U22" s="91"/>
      <c r="V22" s="92"/>
      <c r="W22" s="278"/>
      <c r="X22" s="279"/>
      <c r="Y22" s="85"/>
      <c r="Z22" s="86"/>
      <c r="AA22" s="91"/>
      <c r="AB22" s="92"/>
      <c r="AC22" s="91"/>
      <c r="AD22" s="92"/>
      <c r="AE22" s="91"/>
      <c r="AF22" s="92"/>
      <c r="AG22" s="91"/>
      <c r="AH22" s="92"/>
      <c r="AI22" s="91"/>
      <c r="AJ22" s="345"/>
      <c r="AK22" s="91"/>
      <c r="AL22" s="92"/>
      <c r="AM22" s="339"/>
      <c r="AN22" s="91"/>
      <c r="AO22" s="92"/>
      <c r="AP22" s="91"/>
      <c r="AQ22" s="92"/>
      <c r="AR22" s="91"/>
      <c r="AS22" s="92"/>
      <c r="AT22" s="91"/>
      <c r="AU22" s="92"/>
      <c r="AV22" s="91"/>
      <c r="AW22" s="92"/>
      <c r="AX22" s="91"/>
      <c r="AY22" s="92"/>
      <c r="AZ22" s="91"/>
      <c r="BA22" s="92"/>
      <c r="BB22" s="91"/>
      <c r="BC22" s="92"/>
      <c r="BD22" s="91"/>
      <c r="BE22" s="92"/>
      <c r="BF22" s="91"/>
      <c r="BG22" s="92"/>
      <c r="BH22" s="91"/>
      <c r="BI22" s="356"/>
      <c r="BJ22" s="356"/>
      <c r="BK22" s="357">
        <f t="shared" si="1"/>
        <v>0</v>
      </c>
      <c r="BL22" s="357"/>
      <c r="BM22" s="271"/>
      <c r="BN22" s="271"/>
      <c r="BO22" s="271"/>
      <c r="BP22" s="271"/>
    </row>
    <row r="23" spans="2:68" ht="14.25" customHeight="1">
      <c r="B23" s="33">
        <v>15</v>
      </c>
      <c r="C23" s="61">
        <f t="shared" si="0"/>
        <v>0</v>
      </c>
      <c r="D23" s="130"/>
      <c r="E23" s="618" t="s">
        <v>122</v>
      </c>
      <c r="F23" s="220" t="s">
        <v>23</v>
      </c>
      <c r="G23" s="89"/>
      <c r="H23" s="88"/>
      <c r="I23" s="89"/>
      <c r="J23" s="90"/>
      <c r="K23" s="87"/>
      <c r="L23" s="88"/>
      <c r="M23" s="89"/>
      <c r="N23" s="90"/>
      <c r="O23" s="87"/>
      <c r="P23" s="88"/>
      <c r="Q23" s="89"/>
      <c r="R23" s="90"/>
      <c r="S23" s="87"/>
      <c r="T23" s="88"/>
      <c r="U23" s="87"/>
      <c r="V23" s="88"/>
      <c r="W23" s="276"/>
      <c r="X23" s="277"/>
      <c r="Y23" s="89"/>
      <c r="Z23" s="90"/>
      <c r="AA23" s="87"/>
      <c r="AB23" s="88"/>
      <c r="AC23" s="87"/>
      <c r="AD23" s="88"/>
      <c r="AE23" s="87"/>
      <c r="AF23" s="88"/>
      <c r="AG23" s="87"/>
      <c r="AH23" s="88"/>
      <c r="AI23" s="87"/>
      <c r="AJ23" s="346"/>
      <c r="AK23" s="87"/>
      <c r="AL23" s="88"/>
      <c r="AM23" s="340"/>
      <c r="AN23" s="87"/>
      <c r="AO23" s="88"/>
      <c r="AP23" s="87"/>
      <c r="AQ23" s="88"/>
      <c r="AR23" s="87"/>
      <c r="AS23" s="88"/>
      <c r="AT23" s="87"/>
      <c r="AU23" s="88"/>
      <c r="AV23" s="87"/>
      <c r="AW23" s="88"/>
      <c r="AX23" s="87"/>
      <c r="AY23" s="88"/>
      <c r="AZ23" s="87"/>
      <c r="BA23" s="88"/>
      <c r="BB23" s="87"/>
      <c r="BC23" s="88"/>
      <c r="BD23" s="87"/>
      <c r="BE23" s="88"/>
      <c r="BF23" s="87"/>
      <c r="BG23" s="88"/>
      <c r="BH23" s="87"/>
      <c r="BI23" s="356"/>
      <c r="BJ23" s="356"/>
      <c r="BK23" s="357">
        <f t="shared" si="1"/>
        <v>0</v>
      </c>
      <c r="BL23" s="357"/>
      <c r="BM23" s="271"/>
      <c r="BN23" s="271"/>
      <c r="BO23" s="271"/>
      <c r="BP23" s="271"/>
    </row>
    <row r="24" spans="2:68" ht="14.25" customHeight="1">
      <c r="B24" s="33">
        <v>16</v>
      </c>
      <c r="C24" s="61">
        <f t="shared" si="0"/>
        <v>0</v>
      </c>
      <c r="D24" s="130"/>
      <c r="E24" s="618"/>
      <c r="F24" s="220"/>
      <c r="G24" s="89"/>
      <c r="H24" s="88"/>
      <c r="I24" s="89"/>
      <c r="J24" s="90"/>
      <c r="K24" s="87"/>
      <c r="L24" s="88"/>
      <c r="M24" s="89"/>
      <c r="N24" s="90"/>
      <c r="O24" s="87"/>
      <c r="P24" s="88"/>
      <c r="Q24" s="89"/>
      <c r="R24" s="90"/>
      <c r="S24" s="87"/>
      <c r="T24" s="88"/>
      <c r="U24" s="87"/>
      <c r="V24" s="88"/>
      <c r="W24" s="276"/>
      <c r="X24" s="277"/>
      <c r="Y24" s="89"/>
      <c r="Z24" s="90"/>
      <c r="AA24" s="87"/>
      <c r="AB24" s="88"/>
      <c r="AC24" s="87"/>
      <c r="AD24" s="88"/>
      <c r="AE24" s="87"/>
      <c r="AF24" s="88"/>
      <c r="AG24" s="87"/>
      <c r="AH24" s="88"/>
      <c r="AI24" s="87"/>
      <c r="AJ24" s="346"/>
      <c r="AK24" s="87"/>
      <c r="AL24" s="88"/>
      <c r="AM24" s="340"/>
      <c r="AN24" s="87"/>
      <c r="AO24" s="88"/>
      <c r="AP24" s="87"/>
      <c r="AQ24" s="88"/>
      <c r="AR24" s="87"/>
      <c r="AS24" s="88"/>
      <c r="AT24" s="87"/>
      <c r="AU24" s="88"/>
      <c r="AV24" s="87"/>
      <c r="AW24" s="88"/>
      <c r="AX24" s="87"/>
      <c r="AY24" s="88"/>
      <c r="AZ24" s="87"/>
      <c r="BA24" s="88"/>
      <c r="BB24" s="87"/>
      <c r="BC24" s="88"/>
      <c r="BD24" s="87"/>
      <c r="BE24" s="88"/>
      <c r="BF24" s="87"/>
      <c r="BG24" s="88"/>
      <c r="BH24" s="87"/>
      <c r="BI24" s="356"/>
      <c r="BJ24" s="356"/>
      <c r="BK24" s="357">
        <f t="shared" si="1"/>
        <v>0</v>
      </c>
      <c r="BL24" s="357"/>
      <c r="BM24" s="271"/>
      <c r="BN24" s="271"/>
      <c r="BO24" s="271"/>
      <c r="BP24" s="271"/>
    </row>
    <row r="25" spans="2:68">
      <c r="B25" s="33">
        <v>17</v>
      </c>
      <c r="C25" s="61">
        <f t="shared" si="0"/>
        <v>0</v>
      </c>
      <c r="D25" s="130"/>
      <c r="E25" s="618"/>
      <c r="F25" s="220"/>
      <c r="G25" s="89"/>
      <c r="H25" s="88"/>
      <c r="I25" s="89"/>
      <c r="J25" s="90"/>
      <c r="K25" s="87"/>
      <c r="L25" s="88"/>
      <c r="M25" s="89"/>
      <c r="N25" s="90"/>
      <c r="O25" s="87"/>
      <c r="P25" s="88"/>
      <c r="Q25" s="89"/>
      <c r="R25" s="90"/>
      <c r="S25" s="87"/>
      <c r="T25" s="88"/>
      <c r="U25" s="87"/>
      <c r="V25" s="88"/>
      <c r="W25" s="276"/>
      <c r="X25" s="277"/>
      <c r="Y25" s="89"/>
      <c r="Z25" s="90"/>
      <c r="AA25" s="87"/>
      <c r="AB25" s="88"/>
      <c r="AC25" s="87"/>
      <c r="AD25" s="88"/>
      <c r="AE25" s="87"/>
      <c r="AF25" s="88"/>
      <c r="AG25" s="87"/>
      <c r="AH25" s="88"/>
      <c r="AI25" s="87"/>
      <c r="AJ25" s="346"/>
      <c r="AK25" s="87"/>
      <c r="AL25" s="88"/>
      <c r="AM25" s="340"/>
      <c r="AN25" s="87"/>
      <c r="AO25" s="88"/>
      <c r="AP25" s="87"/>
      <c r="AQ25" s="88"/>
      <c r="AR25" s="87"/>
      <c r="AS25" s="88"/>
      <c r="AT25" s="87"/>
      <c r="AU25" s="88"/>
      <c r="AV25" s="87"/>
      <c r="AW25" s="88"/>
      <c r="AX25" s="87"/>
      <c r="AY25" s="88"/>
      <c r="AZ25" s="87"/>
      <c r="BA25" s="88"/>
      <c r="BB25" s="87"/>
      <c r="BC25" s="88"/>
      <c r="BD25" s="87"/>
      <c r="BE25" s="88"/>
      <c r="BF25" s="87"/>
      <c r="BG25" s="88"/>
      <c r="BH25" s="87"/>
      <c r="BI25" s="356"/>
      <c r="BJ25" s="356"/>
      <c r="BK25" s="357">
        <f t="shared" si="1"/>
        <v>0</v>
      </c>
      <c r="BL25" s="357"/>
      <c r="BM25" s="271"/>
      <c r="BN25" s="271"/>
      <c r="BO25" s="271"/>
      <c r="BP25" s="271"/>
    </row>
    <row r="26" spans="2:68" ht="15.75" thickBot="1">
      <c r="B26" s="33">
        <v>18</v>
      </c>
      <c r="C26" s="125">
        <f t="shared" si="0"/>
        <v>0</v>
      </c>
      <c r="D26" s="131"/>
      <c r="E26" s="619"/>
      <c r="F26" s="466"/>
      <c r="G26" s="95"/>
      <c r="H26" s="94"/>
      <c r="I26" s="95"/>
      <c r="J26" s="96"/>
      <c r="K26" s="93"/>
      <c r="L26" s="94"/>
      <c r="M26" s="95"/>
      <c r="N26" s="96"/>
      <c r="O26" s="93"/>
      <c r="P26" s="94"/>
      <c r="Q26" s="95"/>
      <c r="R26" s="96"/>
      <c r="S26" s="93"/>
      <c r="T26" s="94"/>
      <c r="U26" s="93"/>
      <c r="V26" s="94"/>
      <c r="W26" s="280"/>
      <c r="X26" s="281"/>
      <c r="Y26" s="95"/>
      <c r="Z26" s="96"/>
      <c r="AA26" s="93"/>
      <c r="AB26" s="94"/>
      <c r="AC26" s="93"/>
      <c r="AD26" s="94"/>
      <c r="AE26" s="93"/>
      <c r="AF26" s="94"/>
      <c r="AG26" s="93"/>
      <c r="AH26" s="94"/>
      <c r="AI26" s="93"/>
      <c r="AJ26" s="347"/>
      <c r="AK26" s="93"/>
      <c r="AL26" s="94"/>
      <c r="AM26" s="341"/>
      <c r="AN26" s="93"/>
      <c r="AO26" s="94"/>
      <c r="AP26" s="93"/>
      <c r="AQ26" s="94"/>
      <c r="AR26" s="93"/>
      <c r="AS26" s="94"/>
      <c r="AT26" s="93"/>
      <c r="AU26" s="94"/>
      <c r="AV26" s="93"/>
      <c r="AW26" s="94"/>
      <c r="AX26" s="93"/>
      <c r="AY26" s="94"/>
      <c r="AZ26" s="93"/>
      <c r="BA26" s="94"/>
      <c r="BB26" s="93"/>
      <c r="BC26" s="94"/>
      <c r="BD26" s="93"/>
      <c r="BE26" s="94"/>
      <c r="BF26" s="93"/>
      <c r="BG26" s="94"/>
      <c r="BH26" s="93"/>
      <c r="BI26" s="356"/>
      <c r="BJ26" s="356"/>
      <c r="BK26" s="357">
        <f t="shared" si="1"/>
        <v>0</v>
      </c>
      <c r="BL26" s="357"/>
      <c r="BM26" s="271"/>
      <c r="BP26" s="271"/>
    </row>
    <row r="27" spans="2:68" ht="15.75" thickBot="1">
      <c r="C27" s="139">
        <f>BK8</f>
        <v>9</v>
      </c>
      <c r="M27" s="33"/>
      <c r="O27" s="33"/>
    </row>
    <row r="28" spans="2:68" ht="15.75" thickBot="1">
      <c r="C28" s="33" t="s">
        <v>5</v>
      </c>
      <c r="D28" s="140">
        <f>BL8</f>
        <v>4</v>
      </c>
      <c r="G28" s="34"/>
      <c r="H28" t="s">
        <v>20</v>
      </c>
      <c r="L28" s="891" t="s">
        <v>66</v>
      </c>
      <c r="M28" s="892"/>
      <c r="N28" s="892"/>
      <c r="O28" s="892"/>
      <c r="P28" s="892"/>
      <c r="Q28" s="892"/>
      <c r="R28" s="892"/>
      <c r="S28" s="892"/>
      <c r="BK28" s="356">
        <f>SUM(BK9:BK27)</f>
        <v>9</v>
      </c>
    </row>
    <row r="29" spans="2:68" ht="15.75" thickBot="1">
      <c r="D29" s="33" t="s">
        <v>6</v>
      </c>
      <c r="L29" s="893" t="s">
        <v>67</v>
      </c>
      <c r="M29" s="894"/>
      <c r="N29" s="894"/>
      <c r="O29" s="894"/>
      <c r="P29" s="894"/>
      <c r="Q29" s="894"/>
      <c r="R29" s="894"/>
      <c r="S29" s="895"/>
    </row>
    <row r="30" spans="2:68" ht="15.75" thickBot="1">
      <c r="G30" s="35"/>
      <c r="H30" t="s">
        <v>21</v>
      </c>
      <c r="L30" s="885" t="s">
        <v>399</v>
      </c>
      <c r="M30" s="886"/>
      <c r="N30" s="886"/>
      <c r="O30" s="886"/>
      <c r="P30" s="886"/>
      <c r="Q30" s="886"/>
      <c r="R30" s="886"/>
      <c r="S30" s="887"/>
    </row>
    <row r="31" spans="2:68">
      <c r="L31" s="885" t="s">
        <v>392</v>
      </c>
      <c r="M31" s="886"/>
      <c r="N31" s="886"/>
      <c r="O31" s="886"/>
      <c r="P31" s="886"/>
      <c r="Q31" s="886"/>
      <c r="R31" s="886"/>
      <c r="S31" s="887"/>
      <c r="AD31" s="5" t="s">
        <v>63</v>
      </c>
    </row>
    <row r="32" spans="2:68" ht="21">
      <c r="G32" s="111"/>
      <c r="H32" s="111"/>
      <c r="L32" s="885" t="s">
        <v>400</v>
      </c>
      <c r="M32" s="886"/>
      <c r="N32" s="886"/>
      <c r="O32" s="886"/>
      <c r="P32" s="886"/>
      <c r="Q32" s="886"/>
      <c r="R32" s="886"/>
      <c r="S32" s="887"/>
      <c r="T32" s="1"/>
      <c r="AD32" s="37" t="s">
        <v>64</v>
      </c>
    </row>
    <row r="33" spans="3:19">
      <c r="L33" s="885" t="s">
        <v>398</v>
      </c>
      <c r="M33" s="886"/>
      <c r="N33" s="886"/>
      <c r="O33" s="886"/>
      <c r="P33" s="886"/>
      <c r="Q33" s="886"/>
      <c r="R33" s="886"/>
      <c r="S33" s="887"/>
    </row>
    <row r="34" spans="3:19">
      <c r="C34" t="s">
        <v>47</v>
      </c>
      <c r="L34" s="885"/>
      <c r="M34" s="886"/>
      <c r="N34" s="886"/>
      <c r="O34" s="886"/>
      <c r="P34" s="886"/>
      <c r="Q34" s="886"/>
      <c r="R34" s="886"/>
      <c r="S34" s="887"/>
    </row>
    <row r="35" spans="3:19">
      <c r="C35" t="s">
        <v>48</v>
      </c>
      <c r="L35" s="885"/>
      <c r="M35" s="886"/>
      <c r="N35" s="886"/>
      <c r="O35" s="886"/>
      <c r="P35" s="886"/>
      <c r="Q35" s="886"/>
      <c r="R35" s="886"/>
      <c r="S35" s="887"/>
    </row>
    <row r="36" spans="3:19">
      <c r="C36" s="5" t="s">
        <v>56</v>
      </c>
      <c r="L36" s="885"/>
      <c r="M36" s="886"/>
      <c r="N36" s="886"/>
      <c r="O36" s="886"/>
      <c r="P36" s="886"/>
      <c r="Q36" s="886"/>
      <c r="R36" s="886"/>
      <c r="S36" s="887"/>
    </row>
    <row r="37" spans="3:19" ht="18" customHeight="1">
      <c r="C37" s="37" t="s">
        <v>57</v>
      </c>
      <c r="L37" s="885"/>
      <c r="M37" s="886"/>
      <c r="N37" s="886"/>
      <c r="O37" s="886"/>
      <c r="P37" s="886"/>
      <c r="Q37" s="886"/>
      <c r="R37" s="886"/>
      <c r="S37" s="887"/>
    </row>
    <row r="38" spans="3:19" ht="15.75" thickBot="1">
      <c r="L38" s="888"/>
      <c r="M38" s="889"/>
      <c r="N38" s="889"/>
      <c r="O38" s="889"/>
      <c r="P38" s="889"/>
      <c r="Q38" s="889"/>
      <c r="R38" s="889"/>
      <c r="S38" s="890"/>
    </row>
  </sheetData>
  <sortState ref="E9:F26">
    <sortCondition ref="E9:E26"/>
  </sortState>
  <mergeCells count="73">
    <mergeCell ref="AZ4:AZ7"/>
    <mergeCell ref="U4:U7"/>
    <mergeCell ref="V4:V7"/>
    <mergeCell ref="W4:W7"/>
    <mergeCell ref="X4:X7"/>
    <mergeCell ref="Y4:Y7"/>
    <mergeCell ref="Z4:Z7"/>
    <mergeCell ref="AY4:AY7"/>
    <mergeCell ref="AE4:AE7"/>
    <mergeCell ref="AF4:AF7"/>
    <mergeCell ref="E4:F4"/>
    <mergeCell ref="C6:D6"/>
    <mergeCell ref="AA4:AA7"/>
    <mergeCell ref="AB4:AB7"/>
    <mergeCell ref="AC4:AC7"/>
    <mergeCell ref="T4:T7"/>
    <mergeCell ref="G2:X2"/>
    <mergeCell ref="G4:G7"/>
    <mergeCell ref="H4:H7"/>
    <mergeCell ref="I4:I7"/>
    <mergeCell ref="J4:J7"/>
    <mergeCell ref="K4:K7"/>
    <mergeCell ref="L4:L7"/>
    <mergeCell ref="M4:M7"/>
    <mergeCell ref="N4:N7"/>
    <mergeCell ref="O4:O7"/>
    <mergeCell ref="P4:P7"/>
    <mergeCell ref="Q4:Q7"/>
    <mergeCell ref="R4:R7"/>
    <mergeCell ref="S4:S7"/>
    <mergeCell ref="G3:V3"/>
    <mergeCell ref="AG2:BA2"/>
    <mergeCell ref="AO4:AO7"/>
    <mergeCell ref="BA4:BA7"/>
    <mergeCell ref="AV4:AV7"/>
    <mergeCell ref="AW4:AW7"/>
    <mergeCell ref="AG4:AG7"/>
    <mergeCell ref="AH4:AH7"/>
    <mergeCell ref="AK4:AK7"/>
    <mergeCell ref="AL4:AL7"/>
    <mergeCell ref="AN4:AN7"/>
    <mergeCell ref="AR4:AR7"/>
    <mergeCell ref="AS4:AS7"/>
    <mergeCell ref="AT4:AT7"/>
    <mergeCell ref="AU4:AU7"/>
    <mergeCell ref="AN3:BA3"/>
    <mergeCell ref="AX4:AX7"/>
    <mergeCell ref="Y3:AL3"/>
    <mergeCell ref="AP4:AP7"/>
    <mergeCell ref="AQ4:AQ7"/>
    <mergeCell ref="AI4:AI7"/>
    <mergeCell ref="AJ4:AJ7"/>
    <mergeCell ref="AD4:AD7"/>
    <mergeCell ref="BG4:BG7"/>
    <mergeCell ref="BH4:BH7"/>
    <mergeCell ref="BB3:BH3"/>
    <mergeCell ref="BB4:BB7"/>
    <mergeCell ref="BC4:BC7"/>
    <mergeCell ref="BD4:BD7"/>
    <mergeCell ref="BE4:BE7"/>
    <mergeCell ref="BF4:BF7"/>
    <mergeCell ref="L35:S35"/>
    <mergeCell ref="L36:S36"/>
    <mergeCell ref="L37:S37"/>
    <mergeCell ref="L38:S38"/>
    <mergeCell ref="BN13:BO13"/>
    <mergeCell ref="L28:S28"/>
    <mergeCell ref="L29:S29"/>
    <mergeCell ref="L30:S30"/>
    <mergeCell ref="L31:S31"/>
    <mergeCell ref="L32:S32"/>
    <mergeCell ref="L33:S33"/>
    <mergeCell ref="L34:S34"/>
  </mergeCells>
  <conditionalFormatting sqref="BK28 G9:BM26 BP9:BP26 BN9:BO12 BN20:BO25">
    <cfRule type="cellIs" dxfId="42" priority="3" operator="greaterThan">
      <formula>0</formula>
    </cfRule>
    <cfRule type="cellIs" dxfId="41" priority="7" operator="greaterThan">
      <formula>0</formula>
    </cfRule>
  </conditionalFormatting>
  <conditionalFormatting sqref="C9:D26">
    <cfRule type="cellIs" dxfId="40" priority="4" operator="greaterThan">
      <formula>0</formula>
    </cfRule>
    <cfRule type="cellIs" dxfId="39" priority="6" operator="greaterThan">
      <formula>0</formula>
    </cfRule>
  </conditionalFormatting>
  <conditionalFormatting sqref="BE12">
    <cfRule type="cellIs" dxfId="38" priority="5" operator="greaterThan">
      <formula>0</formula>
    </cfRule>
  </conditionalFormatting>
  <hyperlinks>
    <hyperlink ref="BP9" location="'risultati fase invernale'!A1" display="'risultati fase invernale'!A1"/>
    <hyperlink ref="BP10" location="'Classifica Marcatori'!A1" display="'Classifica Marcatori'!A1"/>
    <hyperlink ref="BP11" location="CLASSIFICHE!A1" display="CLASSIFICHE!A1"/>
    <hyperlink ref="BP8" r:id="rId1"/>
    <hyperlink ref="BP7" r:id="rId2"/>
  </hyperlinks>
  <pageMargins left="0" right="0" top="0" bottom="0" header="0.31496062992125984" footer="0.31496062992125984"/>
  <pageSetup paperSize="9" orientation="landscape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2:BH37"/>
  <sheetViews>
    <sheetView showGridLines="0" topLeftCell="A7" workbookViewId="0">
      <selection activeCell="E33" sqref="E33"/>
    </sheetView>
  </sheetViews>
  <sheetFormatPr defaultRowHeight="15"/>
  <cols>
    <col min="1" max="1" width="3.85546875" style="33" customWidth="1"/>
    <col min="2" max="3" width="3.7109375" customWidth="1"/>
    <col min="4" max="4" width="11.7109375" customWidth="1"/>
    <col min="5" max="5" width="10.85546875" customWidth="1"/>
    <col min="6" max="6" width="2.28515625" customWidth="1"/>
    <col min="7" max="7" width="3.28515625" customWidth="1"/>
    <col min="8" max="35" width="2.28515625" customWidth="1"/>
    <col min="36" max="39" width="0.85546875" customWidth="1"/>
    <col min="40" max="40" width="2.28515625" customWidth="1"/>
    <col min="41" max="49" width="0.85546875" customWidth="1"/>
    <col min="50" max="56" width="0.5703125" customWidth="1"/>
    <col min="57" max="57" width="8" customWidth="1"/>
    <col min="58" max="58" width="12.42578125" customWidth="1"/>
    <col min="59" max="59" width="3.7109375" customWidth="1"/>
    <col min="60" max="60" width="8" customWidth="1"/>
  </cols>
  <sheetData>
    <row r="2" spans="1:60" ht="15.75" thickBot="1"/>
    <row r="3" spans="1:60" ht="15.75" thickBot="1">
      <c r="F3" s="970" t="s">
        <v>4</v>
      </c>
      <c r="G3" s="970"/>
      <c r="H3" s="970"/>
      <c r="I3" s="970"/>
      <c r="J3" s="970"/>
      <c r="K3" s="970"/>
      <c r="L3" s="970"/>
      <c r="M3" s="970"/>
      <c r="N3" s="970"/>
      <c r="O3" s="970"/>
      <c r="P3" s="970"/>
      <c r="Q3" s="970"/>
      <c r="R3" s="970"/>
      <c r="S3" s="970"/>
      <c r="T3" s="970"/>
      <c r="U3" s="970"/>
      <c r="V3" s="970"/>
      <c r="W3" s="970"/>
      <c r="X3" s="971" t="s">
        <v>46</v>
      </c>
      <c r="Y3" s="972"/>
      <c r="Z3" s="972"/>
      <c r="AA3" s="972"/>
      <c r="AB3" s="972"/>
      <c r="AC3" s="972"/>
      <c r="AD3" s="972"/>
      <c r="AE3" s="972"/>
      <c r="AF3" s="972"/>
      <c r="AG3" s="972"/>
      <c r="AH3" s="972"/>
      <c r="AI3" s="972"/>
      <c r="AJ3" s="972"/>
      <c r="AK3" s="972"/>
      <c r="AL3" s="972"/>
      <c r="AM3" s="972"/>
      <c r="AN3" s="972"/>
      <c r="AO3" s="972"/>
      <c r="AP3" s="972"/>
      <c r="AQ3" s="972"/>
      <c r="AR3" s="972"/>
      <c r="AS3" s="972"/>
      <c r="AT3" s="972"/>
      <c r="AU3" s="972"/>
      <c r="AV3" s="972"/>
      <c r="AW3" s="972"/>
      <c r="AX3" s="972"/>
      <c r="AY3" s="972"/>
      <c r="AZ3" s="972"/>
      <c r="BA3" s="972"/>
      <c r="BB3" s="973"/>
      <c r="BH3" s="535" t="s">
        <v>328</v>
      </c>
    </row>
    <row r="4" spans="1:60" ht="22.5" customHeight="1">
      <c r="C4" s="2"/>
      <c r="D4" s="7"/>
      <c r="E4" s="64"/>
      <c r="F4" s="922"/>
      <c r="G4" s="966"/>
      <c r="H4" s="922"/>
      <c r="I4" s="962"/>
      <c r="J4" s="922"/>
      <c r="K4" s="962"/>
      <c r="L4" s="922"/>
      <c r="M4" s="929"/>
      <c r="N4" s="962"/>
      <c r="O4" s="962"/>
      <c r="P4" s="922"/>
      <c r="Q4" s="929"/>
      <c r="R4" s="922"/>
      <c r="S4" s="929"/>
      <c r="T4" s="922"/>
      <c r="U4" s="929"/>
      <c r="V4" s="922"/>
      <c r="W4" s="953"/>
      <c r="X4" s="836"/>
      <c r="Y4" s="950"/>
      <c r="Z4" s="836"/>
      <c r="AA4" s="950"/>
      <c r="AB4" s="836"/>
      <c r="AC4" s="950"/>
      <c r="AD4" s="836"/>
      <c r="AE4" s="950"/>
      <c r="AF4" s="836"/>
      <c r="AG4" s="950"/>
      <c r="AH4" s="836"/>
      <c r="AI4" s="950"/>
      <c r="AJ4" s="836"/>
      <c r="AK4" s="950"/>
      <c r="AL4" s="836"/>
      <c r="AM4" s="950"/>
      <c r="AN4" s="836"/>
      <c r="AO4" s="950"/>
      <c r="AP4" s="836"/>
      <c r="AQ4" s="950"/>
      <c r="AR4" s="836"/>
      <c r="AS4" s="950"/>
      <c r="AT4" s="836"/>
      <c r="AU4" s="950"/>
      <c r="AV4" s="836"/>
      <c r="AW4" s="950"/>
      <c r="AX4" s="977"/>
      <c r="AY4" s="974"/>
      <c r="AZ4" s="836"/>
      <c r="BA4" s="950"/>
      <c r="BB4" s="836"/>
      <c r="BH4" s="539" t="s">
        <v>327</v>
      </c>
    </row>
    <row r="5" spans="1:60" ht="21.75" thickBot="1">
      <c r="C5" s="2"/>
      <c r="D5" s="820" t="s">
        <v>146</v>
      </c>
      <c r="E5" s="965"/>
      <c r="F5" s="923"/>
      <c r="G5" s="967"/>
      <c r="H5" s="923"/>
      <c r="I5" s="963"/>
      <c r="J5" s="923"/>
      <c r="K5" s="963"/>
      <c r="L5" s="923"/>
      <c r="M5" s="930"/>
      <c r="N5" s="963"/>
      <c r="O5" s="963"/>
      <c r="P5" s="923"/>
      <c r="Q5" s="930"/>
      <c r="R5" s="923"/>
      <c r="S5" s="930"/>
      <c r="T5" s="923"/>
      <c r="U5" s="930"/>
      <c r="V5" s="923"/>
      <c r="W5" s="954"/>
      <c r="X5" s="948"/>
      <c r="Y5" s="951"/>
      <c r="Z5" s="948"/>
      <c r="AA5" s="951"/>
      <c r="AB5" s="948"/>
      <c r="AC5" s="951"/>
      <c r="AD5" s="948"/>
      <c r="AE5" s="951"/>
      <c r="AF5" s="948"/>
      <c r="AG5" s="951"/>
      <c r="AH5" s="948"/>
      <c r="AI5" s="951"/>
      <c r="AJ5" s="948"/>
      <c r="AK5" s="951"/>
      <c r="AL5" s="948"/>
      <c r="AM5" s="951"/>
      <c r="AN5" s="948"/>
      <c r="AO5" s="951"/>
      <c r="AP5" s="948"/>
      <c r="AQ5" s="951"/>
      <c r="AR5" s="948"/>
      <c r="AS5" s="951"/>
      <c r="AT5" s="948"/>
      <c r="AU5" s="951"/>
      <c r="AV5" s="948"/>
      <c r="AW5" s="951"/>
      <c r="AX5" s="978"/>
      <c r="AY5" s="975"/>
      <c r="AZ5" s="948"/>
      <c r="BA5" s="951"/>
      <c r="BB5" s="948"/>
    </row>
    <row r="6" spans="1:60">
      <c r="B6" s="9"/>
      <c r="C6" s="10"/>
      <c r="D6" s="3"/>
      <c r="E6" s="3"/>
      <c r="F6" s="923"/>
      <c r="G6" s="967"/>
      <c r="H6" s="923"/>
      <c r="I6" s="963"/>
      <c r="J6" s="923"/>
      <c r="K6" s="963"/>
      <c r="L6" s="923"/>
      <c r="M6" s="930"/>
      <c r="N6" s="963"/>
      <c r="O6" s="963"/>
      <c r="P6" s="923"/>
      <c r="Q6" s="930"/>
      <c r="R6" s="923"/>
      <c r="S6" s="930"/>
      <c r="T6" s="923"/>
      <c r="U6" s="930"/>
      <c r="V6" s="923"/>
      <c r="W6" s="954"/>
      <c r="X6" s="948"/>
      <c r="Y6" s="951"/>
      <c r="Z6" s="948"/>
      <c r="AA6" s="951"/>
      <c r="AB6" s="948"/>
      <c r="AC6" s="951"/>
      <c r="AD6" s="948"/>
      <c r="AE6" s="951"/>
      <c r="AF6" s="948"/>
      <c r="AG6" s="951"/>
      <c r="AH6" s="948"/>
      <c r="AI6" s="951"/>
      <c r="AJ6" s="948"/>
      <c r="AK6" s="951"/>
      <c r="AL6" s="948"/>
      <c r="AM6" s="951"/>
      <c r="AN6" s="948"/>
      <c r="AO6" s="951"/>
      <c r="AP6" s="948"/>
      <c r="AQ6" s="951"/>
      <c r="AR6" s="948"/>
      <c r="AS6" s="951"/>
      <c r="AT6" s="948"/>
      <c r="AU6" s="951"/>
      <c r="AV6" s="948"/>
      <c r="AW6" s="951"/>
      <c r="AX6" s="978"/>
      <c r="AY6" s="975"/>
      <c r="AZ6" s="948"/>
      <c r="BA6" s="951"/>
      <c r="BB6" s="948"/>
    </row>
    <row r="7" spans="1:60" ht="21.75" thickBot="1">
      <c r="B7" s="957" t="s">
        <v>13</v>
      </c>
      <c r="C7" s="958"/>
      <c r="D7" s="820">
        <v>2005</v>
      </c>
      <c r="E7" s="965"/>
      <c r="F7" s="923"/>
      <c r="G7" s="968"/>
      <c r="H7" s="923"/>
      <c r="I7" s="964"/>
      <c r="J7" s="923"/>
      <c r="K7" s="964"/>
      <c r="L7" s="923"/>
      <c r="M7" s="931"/>
      <c r="N7" s="964"/>
      <c r="O7" s="964"/>
      <c r="P7" s="923"/>
      <c r="Q7" s="931"/>
      <c r="R7" s="923"/>
      <c r="S7" s="931"/>
      <c r="T7" s="923"/>
      <c r="U7" s="931"/>
      <c r="V7" s="923"/>
      <c r="W7" s="955"/>
      <c r="X7" s="949"/>
      <c r="Y7" s="952"/>
      <c r="Z7" s="949"/>
      <c r="AA7" s="952"/>
      <c r="AB7" s="949"/>
      <c r="AC7" s="952"/>
      <c r="AD7" s="949"/>
      <c r="AE7" s="952"/>
      <c r="AF7" s="949"/>
      <c r="AG7" s="952"/>
      <c r="AH7" s="949"/>
      <c r="AI7" s="952"/>
      <c r="AJ7" s="949"/>
      <c r="AK7" s="952"/>
      <c r="AL7" s="949"/>
      <c r="AM7" s="952"/>
      <c r="AN7" s="949"/>
      <c r="AO7" s="952"/>
      <c r="AP7" s="949"/>
      <c r="AQ7" s="952"/>
      <c r="AR7" s="949"/>
      <c r="AS7" s="952"/>
      <c r="AT7" s="949"/>
      <c r="AU7" s="952"/>
      <c r="AV7" s="949"/>
      <c r="AW7" s="952"/>
      <c r="AX7" s="979"/>
      <c r="AY7" s="976"/>
      <c r="AZ7" s="949"/>
      <c r="BA7" s="952"/>
      <c r="BB7" s="949"/>
    </row>
    <row r="8" spans="1:60" ht="15.75" thickBot="1">
      <c r="B8" s="12"/>
      <c r="C8" s="13"/>
      <c r="D8" s="14"/>
      <c r="E8" s="14"/>
      <c r="F8" s="69">
        <v>1</v>
      </c>
      <c r="G8" s="70">
        <v>16</v>
      </c>
      <c r="H8" s="71"/>
      <c r="I8" s="72"/>
      <c r="J8" s="73"/>
      <c r="K8" s="74"/>
      <c r="L8" s="71"/>
      <c r="M8" s="72"/>
      <c r="N8" s="73"/>
      <c r="O8" s="74"/>
      <c r="P8" s="71"/>
      <c r="Q8" s="72"/>
      <c r="R8" s="73"/>
      <c r="S8" s="74"/>
      <c r="T8" s="71"/>
      <c r="U8" s="72"/>
      <c r="V8" s="73"/>
      <c r="W8" s="74"/>
      <c r="X8" s="317"/>
      <c r="Y8" s="318"/>
      <c r="Z8" s="317"/>
      <c r="AA8" s="318"/>
      <c r="AB8" s="319"/>
      <c r="AC8" s="320"/>
      <c r="AD8" s="319"/>
      <c r="AE8" s="320"/>
      <c r="AF8" s="319"/>
      <c r="AG8" s="320"/>
      <c r="AH8" s="319"/>
      <c r="AI8" s="320"/>
      <c r="AJ8" s="319"/>
      <c r="AK8" s="320"/>
      <c r="AL8" s="319"/>
      <c r="AM8" s="320"/>
      <c r="AN8" s="319"/>
      <c r="AO8" s="320"/>
      <c r="AP8" s="319"/>
      <c r="AQ8" s="320"/>
      <c r="AR8" s="319"/>
      <c r="AS8" s="320"/>
      <c r="AT8" s="319"/>
      <c r="AU8" s="320"/>
      <c r="AV8" s="319"/>
      <c r="AW8" s="320"/>
      <c r="AX8" s="319"/>
      <c r="AY8" s="320"/>
      <c r="AZ8" s="319"/>
      <c r="BA8" s="320"/>
      <c r="BB8" s="319"/>
      <c r="BC8">
        <f>F8+H8+J8+L8+N8+P8+R8+T8+V8+X8+Z8+AB8+AD8+AH8+AJ8+AL8+AN8+AP8+AR8+AT8+AV8+AX8+AZ8</f>
        <v>1</v>
      </c>
      <c r="BD8">
        <f>G8+I8+K8+M8+O8+Q8+S8+U8+W8+Y8+AA8+AC8+AE8+AI8+AK8+AM8+AO8+AQ8+AS8+AU8+AW8+AY8+BA8</f>
        <v>16</v>
      </c>
    </row>
    <row r="9" spans="1:60" ht="15.75" customHeight="1" thickBot="1">
      <c r="B9" s="38" t="s">
        <v>14</v>
      </c>
      <c r="C9" s="38" t="s">
        <v>131</v>
      </c>
      <c r="D9" s="21" t="s">
        <v>16</v>
      </c>
      <c r="E9" s="22"/>
      <c r="F9" s="65" t="s">
        <v>14</v>
      </c>
      <c r="G9" s="66" t="s">
        <v>134</v>
      </c>
      <c r="H9" s="67" t="s">
        <v>14</v>
      </c>
      <c r="I9" s="68" t="s">
        <v>134</v>
      </c>
      <c r="J9" s="65" t="s">
        <v>14</v>
      </c>
      <c r="K9" s="66" t="s">
        <v>134</v>
      </c>
      <c r="L9" s="67" t="s">
        <v>14</v>
      </c>
      <c r="M9" s="68" t="s">
        <v>134</v>
      </c>
      <c r="N9" s="65" t="s">
        <v>14</v>
      </c>
      <c r="O9" s="66" t="s">
        <v>134</v>
      </c>
      <c r="P9" s="67" t="s">
        <v>14</v>
      </c>
      <c r="Q9" s="68" t="s">
        <v>134</v>
      </c>
      <c r="R9" s="65" t="s">
        <v>14</v>
      </c>
      <c r="S9" s="66" t="s">
        <v>134</v>
      </c>
      <c r="T9" s="67" t="s">
        <v>14</v>
      </c>
      <c r="U9" s="68" t="s">
        <v>134</v>
      </c>
      <c r="V9" s="65" t="s">
        <v>14</v>
      </c>
      <c r="W9" s="66" t="s">
        <v>134</v>
      </c>
      <c r="X9" s="67" t="s">
        <v>14</v>
      </c>
      <c r="Y9" s="68" t="s">
        <v>134</v>
      </c>
      <c r="Z9" s="65" t="s">
        <v>14</v>
      </c>
      <c r="AA9" s="66" t="s">
        <v>134</v>
      </c>
      <c r="AB9" s="67" t="s">
        <v>14</v>
      </c>
      <c r="AC9" s="68" t="s">
        <v>134</v>
      </c>
      <c r="AD9" s="67" t="s">
        <v>14</v>
      </c>
      <c r="AE9" s="68" t="s">
        <v>134</v>
      </c>
      <c r="AF9" s="67" t="s">
        <v>14</v>
      </c>
      <c r="AG9" s="68" t="s">
        <v>134</v>
      </c>
      <c r="AH9" s="67" t="s">
        <v>14</v>
      </c>
      <c r="AI9" s="68" t="s">
        <v>134</v>
      </c>
      <c r="AJ9" s="67" t="s">
        <v>14</v>
      </c>
      <c r="AK9" s="68" t="s">
        <v>134</v>
      </c>
      <c r="AL9" s="67" t="s">
        <v>14</v>
      </c>
      <c r="AM9" s="68" t="s">
        <v>134</v>
      </c>
      <c r="AN9" s="67" t="s">
        <v>14</v>
      </c>
      <c r="AO9" s="68" t="s">
        <v>134</v>
      </c>
      <c r="AP9" s="67"/>
      <c r="AQ9" s="68"/>
      <c r="AR9" s="65"/>
      <c r="AS9" s="66"/>
      <c r="AT9" s="67"/>
      <c r="AU9" s="68"/>
      <c r="AV9" s="67"/>
      <c r="AW9" s="68"/>
      <c r="AX9" s="67"/>
      <c r="AY9" s="68"/>
      <c r="AZ9" s="67"/>
      <c r="BA9" s="68"/>
      <c r="BB9" s="67"/>
    </row>
    <row r="10" spans="1:60">
      <c r="A10" s="33">
        <v>1</v>
      </c>
      <c r="B10" s="83">
        <f t="shared" ref="B10:B23" si="0">BC10</f>
        <v>0</v>
      </c>
      <c r="C10" s="313">
        <f t="shared" ref="C10:C23" si="1">BD10</f>
        <v>0</v>
      </c>
      <c r="D10" s="363" t="s">
        <v>110</v>
      </c>
      <c r="E10" s="614" t="s">
        <v>111</v>
      </c>
      <c r="F10" s="83"/>
      <c r="G10" s="207"/>
      <c r="H10" s="83"/>
      <c r="I10" s="209"/>
      <c r="J10" s="83"/>
      <c r="K10" s="207"/>
      <c r="L10" s="83"/>
      <c r="M10" s="206"/>
      <c r="N10" s="83"/>
      <c r="O10" s="206"/>
      <c r="P10" s="83"/>
      <c r="Q10" s="206"/>
      <c r="R10" s="83"/>
      <c r="S10" s="206"/>
      <c r="T10" s="83"/>
      <c r="U10" s="206"/>
      <c r="V10" s="83"/>
      <c r="W10" s="206"/>
      <c r="X10" s="179"/>
      <c r="Y10" s="203"/>
      <c r="Z10" s="179"/>
      <c r="AA10" s="98"/>
      <c r="AB10" s="99"/>
      <c r="AC10" s="100"/>
      <c r="AD10" s="179"/>
      <c r="AE10" s="98"/>
      <c r="AF10" s="179"/>
      <c r="AG10" s="98"/>
      <c r="AH10" s="282"/>
      <c r="AI10" s="98"/>
      <c r="AJ10" s="101"/>
      <c r="AK10" s="98"/>
      <c r="AL10" s="179"/>
      <c r="AM10" s="98"/>
      <c r="AN10" s="179"/>
      <c r="AO10" s="98"/>
      <c r="AP10" s="179"/>
      <c r="AQ10" s="98"/>
      <c r="AR10" s="179"/>
      <c r="AS10" s="98"/>
      <c r="AT10" s="99"/>
      <c r="AU10" s="100"/>
      <c r="AV10" s="179"/>
      <c r="AW10" s="98"/>
      <c r="AX10" s="179"/>
      <c r="AY10" s="100"/>
      <c r="AZ10" s="179"/>
      <c r="BA10" s="98"/>
      <c r="BB10" s="179"/>
      <c r="BC10">
        <f t="shared" ref="BC10:BC23" si="2">F10+H10+J10+L10+N10+P10+R10+T10+V10+X10+Z10+AB10+AD10+AH10+AJ10+AL10+AN10+AP10+AR10+AT10+AV10+AX10+AZ10</f>
        <v>0</v>
      </c>
      <c r="BD10">
        <f t="shared" ref="BD10:BD23" si="3">G10+I10+K10+M10+O10+Q10+S10+U10+W10+Y10+AA10+AC10+AE10+AI10+AK10+AM10+AO10+AQ10+AS10+AU10+AW10+AY10+BA10</f>
        <v>0</v>
      </c>
    </row>
    <row r="11" spans="1:60">
      <c r="A11" s="33">
        <v>2</v>
      </c>
      <c r="B11" s="87">
        <f t="shared" si="0"/>
        <v>0</v>
      </c>
      <c r="C11" s="124">
        <f t="shared" si="1"/>
        <v>0</v>
      </c>
      <c r="D11" s="291" t="s">
        <v>78</v>
      </c>
      <c r="E11" s="615" t="s">
        <v>52</v>
      </c>
      <c r="F11" s="87"/>
      <c r="G11" s="208"/>
      <c r="H11" s="87"/>
      <c r="I11" s="210"/>
      <c r="J11" s="87"/>
      <c r="K11" s="208"/>
      <c r="L11" s="87"/>
      <c r="M11" s="76"/>
      <c r="N11" s="87"/>
      <c r="O11" s="76"/>
      <c r="P11" s="87"/>
      <c r="Q11" s="76"/>
      <c r="R11" s="87"/>
      <c r="S11" s="76"/>
      <c r="T11" s="87"/>
      <c r="U11" s="76"/>
      <c r="V11" s="87"/>
      <c r="W11" s="76"/>
      <c r="X11" s="101"/>
      <c r="Y11" s="204"/>
      <c r="Z11" s="101"/>
      <c r="AA11" s="102"/>
      <c r="AB11" s="103"/>
      <c r="AC11" s="104"/>
      <c r="AD11" s="101"/>
      <c r="AE11" s="102"/>
      <c r="AF11" s="101"/>
      <c r="AG11" s="102"/>
      <c r="AH11" s="101"/>
      <c r="AI11" s="102"/>
      <c r="AJ11" s="101"/>
      <c r="AK11" s="102"/>
      <c r="AL11" s="101"/>
      <c r="AM11" s="102"/>
      <c r="AN11" s="101"/>
      <c r="AO11" s="102"/>
      <c r="AP11" s="101"/>
      <c r="AQ11" s="102"/>
      <c r="AR11" s="101"/>
      <c r="AS11" s="102"/>
      <c r="AT11" s="103"/>
      <c r="AU11" s="104"/>
      <c r="AV11" s="101"/>
      <c r="AW11" s="102"/>
      <c r="AX11" s="101"/>
      <c r="AY11" s="104"/>
      <c r="AZ11" s="101"/>
      <c r="BA11" s="102"/>
      <c r="BB11" s="101"/>
      <c r="BC11">
        <f t="shared" si="2"/>
        <v>0</v>
      </c>
      <c r="BD11">
        <f t="shared" si="3"/>
        <v>0</v>
      </c>
    </row>
    <row r="12" spans="1:60">
      <c r="A12" s="33">
        <v>3</v>
      </c>
      <c r="B12" s="87">
        <f t="shared" si="0"/>
        <v>0</v>
      </c>
      <c r="C12" s="124">
        <f t="shared" si="1"/>
        <v>0</v>
      </c>
      <c r="D12" s="291" t="s">
        <v>98</v>
      </c>
      <c r="E12" s="615" t="s">
        <v>112</v>
      </c>
      <c r="F12" s="87"/>
      <c r="G12" s="208"/>
      <c r="H12" s="87"/>
      <c r="I12" s="210"/>
      <c r="J12" s="87"/>
      <c r="K12" s="208"/>
      <c r="L12" s="87"/>
      <c r="M12" s="76"/>
      <c r="N12" s="87"/>
      <c r="O12" s="76"/>
      <c r="P12" s="87"/>
      <c r="Q12" s="76"/>
      <c r="R12" s="87"/>
      <c r="S12" s="76"/>
      <c r="T12" s="87"/>
      <c r="U12" s="76"/>
      <c r="V12" s="87"/>
      <c r="W12" s="76"/>
      <c r="X12" s="101"/>
      <c r="Y12" s="204"/>
      <c r="Z12" s="282"/>
      <c r="AA12" s="102"/>
      <c r="AB12" s="103"/>
      <c r="AC12" s="104"/>
      <c r="AD12" s="101"/>
      <c r="AE12" s="102"/>
      <c r="AF12" s="101"/>
      <c r="AG12" s="102"/>
      <c r="AH12" s="101"/>
      <c r="AI12" s="102"/>
      <c r="AJ12" s="101"/>
      <c r="AK12" s="102"/>
      <c r="AL12" s="101"/>
      <c r="AM12" s="102"/>
      <c r="AN12" s="101"/>
      <c r="AO12" s="102"/>
      <c r="AP12" s="101"/>
      <c r="AQ12" s="102"/>
      <c r="AR12" s="101"/>
      <c r="AS12" s="102"/>
      <c r="AT12" s="103"/>
      <c r="AU12" s="104"/>
      <c r="AV12" s="101"/>
      <c r="AW12" s="102"/>
      <c r="AX12" s="101"/>
      <c r="AY12" s="104"/>
      <c r="AZ12" s="101"/>
      <c r="BA12" s="102"/>
      <c r="BB12" s="101"/>
      <c r="BC12">
        <f t="shared" si="2"/>
        <v>0</v>
      </c>
      <c r="BD12">
        <f t="shared" si="3"/>
        <v>0</v>
      </c>
    </row>
    <row r="13" spans="1:60">
      <c r="A13" s="33">
        <v>4</v>
      </c>
      <c r="B13" s="87">
        <f t="shared" si="0"/>
        <v>0</v>
      </c>
      <c r="C13" s="124">
        <f t="shared" si="1"/>
        <v>0</v>
      </c>
      <c r="D13" s="291" t="s">
        <v>202</v>
      </c>
      <c r="E13" s="615" t="s">
        <v>203</v>
      </c>
      <c r="F13" s="87"/>
      <c r="G13" s="208"/>
      <c r="H13" s="87"/>
      <c r="I13" s="210"/>
      <c r="J13" s="87"/>
      <c r="K13" s="208"/>
      <c r="L13" s="87"/>
      <c r="M13" s="76"/>
      <c r="N13" s="87"/>
      <c r="O13" s="76"/>
      <c r="P13" s="87"/>
      <c r="Q13" s="76"/>
      <c r="R13" s="87"/>
      <c r="S13" s="76"/>
      <c r="T13" s="87"/>
      <c r="U13" s="76"/>
      <c r="V13" s="87"/>
      <c r="W13" s="76"/>
      <c r="X13" s="282"/>
      <c r="Y13" s="204"/>
      <c r="Z13" s="101"/>
      <c r="AA13" s="102"/>
      <c r="AB13" s="103"/>
      <c r="AC13" s="104"/>
      <c r="AD13" s="101"/>
      <c r="AE13" s="102"/>
      <c r="AF13" s="101"/>
      <c r="AG13" s="102"/>
      <c r="AH13" s="101"/>
      <c r="AI13" s="102"/>
      <c r="AJ13" s="101"/>
      <c r="AK13" s="102"/>
      <c r="AL13" s="101"/>
      <c r="AM13" s="102"/>
      <c r="AN13" s="101"/>
      <c r="AO13" s="102"/>
      <c r="AP13" s="103"/>
      <c r="AQ13" s="102"/>
      <c r="AR13" s="101"/>
      <c r="AS13" s="102"/>
      <c r="AT13" s="103"/>
      <c r="AU13" s="104"/>
      <c r="AV13" s="101"/>
      <c r="AW13" s="102"/>
      <c r="AX13" s="101"/>
      <c r="AY13" s="104"/>
      <c r="AZ13" s="101"/>
      <c r="BA13" s="102"/>
      <c r="BB13" s="101"/>
      <c r="BC13">
        <f t="shared" si="2"/>
        <v>0</v>
      </c>
      <c r="BD13">
        <f t="shared" si="3"/>
        <v>0</v>
      </c>
      <c r="BG13" s="536" t="s">
        <v>315</v>
      </c>
    </row>
    <row r="14" spans="1:60">
      <c r="A14" s="33">
        <v>5</v>
      </c>
      <c r="B14" s="87">
        <f t="shared" si="0"/>
        <v>0</v>
      </c>
      <c r="C14" s="124">
        <f t="shared" si="1"/>
        <v>0</v>
      </c>
      <c r="D14" s="291" t="s">
        <v>79</v>
      </c>
      <c r="E14" s="615" t="s">
        <v>80</v>
      </c>
      <c r="F14" s="87"/>
      <c r="G14" s="208"/>
      <c r="H14" s="87"/>
      <c r="I14" s="210"/>
      <c r="J14" s="87"/>
      <c r="K14" s="208"/>
      <c r="L14" s="87"/>
      <c r="M14" s="76"/>
      <c r="N14" s="87"/>
      <c r="O14" s="76"/>
      <c r="P14" s="87"/>
      <c r="Q14" s="76"/>
      <c r="R14" s="87"/>
      <c r="S14" s="76"/>
      <c r="T14" s="87"/>
      <c r="U14" s="76"/>
      <c r="V14" s="87"/>
      <c r="W14" s="76"/>
      <c r="X14" s="101"/>
      <c r="Y14" s="204"/>
      <c r="Z14" s="101"/>
      <c r="AA14" s="102"/>
      <c r="AB14" s="103"/>
      <c r="AC14" s="104"/>
      <c r="AD14" s="101"/>
      <c r="AE14" s="102"/>
      <c r="AF14" s="101"/>
      <c r="AG14" s="102"/>
      <c r="AH14" s="101"/>
      <c r="AI14" s="102"/>
      <c r="AJ14" s="101"/>
      <c r="AK14" s="102"/>
      <c r="AL14" s="101"/>
      <c r="AM14" s="102"/>
      <c r="AN14" s="101"/>
      <c r="AO14" s="102"/>
      <c r="AP14" s="101"/>
      <c r="AQ14" s="102"/>
      <c r="AR14" s="101"/>
      <c r="AS14" s="102"/>
      <c r="AT14" s="103"/>
      <c r="AU14" s="104"/>
      <c r="AV14" s="101"/>
      <c r="AW14" s="102"/>
      <c r="AX14" s="101"/>
      <c r="AY14" s="104"/>
      <c r="AZ14" s="101"/>
      <c r="BA14" s="102"/>
      <c r="BB14" s="101"/>
      <c r="BC14">
        <f t="shared" si="2"/>
        <v>0</v>
      </c>
      <c r="BD14">
        <f t="shared" si="3"/>
        <v>0</v>
      </c>
      <c r="BG14" s="536" t="s">
        <v>314</v>
      </c>
    </row>
    <row r="15" spans="1:60">
      <c r="A15" s="33">
        <v>6</v>
      </c>
      <c r="B15" s="87">
        <f t="shared" si="0"/>
        <v>0</v>
      </c>
      <c r="C15" s="124">
        <f t="shared" si="1"/>
        <v>0</v>
      </c>
      <c r="D15" s="291" t="s">
        <v>259</v>
      </c>
      <c r="E15" s="615" t="s">
        <v>247</v>
      </c>
      <c r="F15" s="87"/>
      <c r="G15" s="208"/>
      <c r="H15" s="87"/>
      <c r="I15" s="210"/>
      <c r="J15" s="87"/>
      <c r="K15" s="208"/>
      <c r="L15" s="87"/>
      <c r="M15" s="76"/>
      <c r="N15" s="87"/>
      <c r="O15" s="76"/>
      <c r="P15" s="87"/>
      <c r="Q15" s="76"/>
      <c r="R15" s="87"/>
      <c r="S15" s="76"/>
      <c r="T15" s="87"/>
      <c r="U15" s="76"/>
      <c r="V15" s="87"/>
      <c r="W15" s="76"/>
      <c r="X15" s="101"/>
      <c r="Y15" s="204"/>
      <c r="Z15" s="101"/>
      <c r="AA15" s="102"/>
      <c r="AB15" s="103"/>
      <c r="AC15" s="104"/>
      <c r="AD15" s="101"/>
      <c r="AE15" s="102"/>
      <c r="AF15" s="101"/>
      <c r="AG15" s="102"/>
      <c r="AH15" s="101"/>
      <c r="AI15" s="102"/>
      <c r="AJ15" s="101"/>
      <c r="AK15" s="102"/>
      <c r="AL15" s="101"/>
      <c r="AM15" s="102"/>
      <c r="AN15" s="101"/>
      <c r="AO15" s="102"/>
      <c r="AP15" s="101"/>
      <c r="AQ15" s="102"/>
      <c r="AR15" s="101"/>
      <c r="AS15" s="102"/>
      <c r="AT15" s="103"/>
      <c r="AU15" s="104"/>
      <c r="AV15" s="101"/>
      <c r="AW15" s="102"/>
      <c r="AX15" s="101"/>
      <c r="AY15" s="104"/>
      <c r="AZ15" s="101"/>
      <c r="BA15" s="102"/>
      <c r="BB15" s="101"/>
      <c r="BC15">
        <f t="shared" si="2"/>
        <v>0</v>
      </c>
      <c r="BD15">
        <f t="shared" si="3"/>
        <v>0</v>
      </c>
      <c r="BG15" s="537" t="s">
        <v>313</v>
      </c>
    </row>
    <row r="16" spans="1:60">
      <c r="A16" s="33">
        <v>7</v>
      </c>
      <c r="B16" s="87">
        <f t="shared" si="0"/>
        <v>0</v>
      </c>
      <c r="C16" s="124">
        <f t="shared" si="1"/>
        <v>0</v>
      </c>
      <c r="D16" s="291" t="s">
        <v>93</v>
      </c>
      <c r="E16" s="615" t="s">
        <v>96</v>
      </c>
      <c r="F16" s="87"/>
      <c r="G16" s="208"/>
      <c r="H16" s="87"/>
      <c r="I16" s="210"/>
      <c r="J16" s="87"/>
      <c r="K16" s="208"/>
      <c r="L16" s="87"/>
      <c r="M16" s="76"/>
      <c r="N16" s="87"/>
      <c r="O16" s="76"/>
      <c r="P16" s="87"/>
      <c r="Q16" s="76"/>
      <c r="R16" s="87"/>
      <c r="S16" s="76"/>
      <c r="T16" s="87"/>
      <c r="U16" s="76"/>
      <c r="V16" s="87"/>
      <c r="W16" s="76"/>
      <c r="X16" s="101"/>
      <c r="Y16" s="204"/>
      <c r="Z16" s="101"/>
      <c r="AA16" s="102"/>
      <c r="AB16" s="103"/>
      <c r="AC16" s="104"/>
      <c r="AD16" s="101"/>
      <c r="AE16" s="102"/>
      <c r="AF16" s="101"/>
      <c r="AG16" s="102"/>
      <c r="AH16" s="101"/>
      <c r="AI16" s="102"/>
      <c r="AJ16" s="101"/>
      <c r="AK16" s="102"/>
      <c r="AL16" s="101"/>
      <c r="AM16" s="102"/>
      <c r="AN16" s="101"/>
      <c r="AO16" s="102"/>
      <c r="AP16" s="101"/>
      <c r="AQ16" s="102"/>
      <c r="AR16" s="101"/>
      <c r="AS16" s="102"/>
      <c r="AT16" s="103"/>
      <c r="AU16" s="104"/>
      <c r="AV16" s="101"/>
      <c r="AW16" s="102"/>
      <c r="AX16" s="101"/>
      <c r="AY16" s="104"/>
      <c r="AZ16" s="101"/>
      <c r="BA16" s="102"/>
      <c r="BB16" s="101"/>
      <c r="BC16">
        <f t="shared" si="2"/>
        <v>0</v>
      </c>
      <c r="BD16">
        <f t="shared" si="3"/>
        <v>0</v>
      </c>
      <c r="BG16" s="536"/>
    </row>
    <row r="17" spans="1:59">
      <c r="A17" s="33">
        <v>8</v>
      </c>
      <c r="B17" s="87">
        <f t="shared" si="0"/>
        <v>0</v>
      </c>
      <c r="C17" s="124">
        <f t="shared" si="1"/>
        <v>0</v>
      </c>
      <c r="D17" s="291" t="s">
        <v>81</v>
      </c>
      <c r="E17" s="615" t="s">
        <v>52</v>
      </c>
      <c r="F17" s="87"/>
      <c r="G17" s="208"/>
      <c r="H17" s="87"/>
      <c r="I17" s="210"/>
      <c r="J17" s="87"/>
      <c r="K17" s="208"/>
      <c r="L17" s="87"/>
      <c r="M17" s="76"/>
      <c r="N17" s="87"/>
      <c r="O17" s="76"/>
      <c r="P17" s="87"/>
      <c r="Q17" s="76"/>
      <c r="R17" s="87"/>
      <c r="S17" s="76"/>
      <c r="T17" s="87"/>
      <c r="U17" s="76"/>
      <c r="V17" s="87"/>
      <c r="W17" s="76"/>
      <c r="X17" s="101"/>
      <c r="Y17" s="204"/>
      <c r="Z17" s="101"/>
      <c r="AA17" s="102"/>
      <c r="AB17" s="103"/>
      <c r="AC17" s="104"/>
      <c r="AD17" s="101"/>
      <c r="AE17" s="102"/>
      <c r="AF17" s="101"/>
      <c r="AG17" s="102"/>
      <c r="AH17" s="101"/>
      <c r="AI17" s="102"/>
      <c r="AJ17" s="101"/>
      <c r="AK17" s="102"/>
      <c r="AL17" s="101"/>
      <c r="AM17" s="102"/>
      <c r="AN17" s="101"/>
      <c r="AO17" s="102"/>
      <c r="AP17" s="101"/>
      <c r="AQ17" s="102"/>
      <c r="AR17" s="101"/>
      <c r="AS17" s="102"/>
      <c r="AT17" s="103"/>
      <c r="AU17" s="104"/>
      <c r="AV17" s="101"/>
      <c r="AW17" s="102"/>
      <c r="AX17" s="101"/>
      <c r="AY17" s="104"/>
      <c r="AZ17" s="101"/>
      <c r="BA17" s="102"/>
      <c r="BB17" s="101"/>
      <c r="BC17">
        <f t="shared" si="2"/>
        <v>0</v>
      </c>
      <c r="BD17">
        <f t="shared" si="3"/>
        <v>0</v>
      </c>
      <c r="BG17" s="271"/>
    </row>
    <row r="18" spans="1:59">
      <c r="A18" s="33">
        <v>9</v>
      </c>
      <c r="B18" s="87">
        <f t="shared" si="0"/>
        <v>0</v>
      </c>
      <c r="C18" s="124">
        <f t="shared" si="1"/>
        <v>0</v>
      </c>
      <c r="D18" s="291" t="s">
        <v>123</v>
      </c>
      <c r="E18" s="615" t="s">
        <v>124</v>
      </c>
      <c r="F18" s="87"/>
      <c r="G18" s="208"/>
      <c r="H18" s="87"/>
      <c r="I18" s="210"/>
      <c r="J18" s="87"/>
      <c r="K18" s="208"/>
      <c r="L18" s="87"/>
      <c r="M18" s="76"/>
      <c r="N18" s="87"/>
      <c r="O18" s="76"/>
      <c r="P18" s="87"/>
      <c r="Q18" s="76"/>
      <c r="R18" s="87"/>
      <c r="S18" s="76"/>
      <c r="T18" s="87"/>
      <c r="U18" s="76"/>
      <c r="V18" s="87"/>
      <c r="W18" s="76"/>
      <c r="X18" s="101"/>
      <c r="Y18" s="204"/>
      <c r="Z18" s="101"/>
      <c r="AA18" s="102"/>
      <c r="AB18" s="103"/>
      <c r="AC18" s="104"/>
      <c r="AD18" s="101"/>
      <c r="AE18" s="102"/>
      <c r="AF18" s="282"/>
      <c r="AG18" s="102"/>
      <c r="AH18" s="282"/>
      <c r="AI18" s="102"/>
      <c r="AJ18" s="101"/>
      <c r="AK18" s="102"/>
      <c r="AL18" s="101"/>
      <c r="AM18" s="102"/>
      <c r="AN18" s="101"/>
      <c r="AO18" s="102"/>
      <c r="AP18" s="101"/>
      <c r="AQ18" s="102"/>
      <c r="AR18" s="101"/>
      <c r="AS18" s="102"/>
      <c r="AT18" s="103"/>
      <c r="AU18" s="104"/>
      <c r="AV18" s="101"/>
      <c r="AW18" s="102"/>
      <c r="AX18" s="101"/>
      <c r="AY18" s="104"/>
      <c r="AZ18" s="101"/>
      <c r="BA18" s="102"/>
      <c r="BB18" s="101"/>
      <c r="BC18">
        <f t="shared" si="2"/>
        <v>0</v>
      </c>
      <c r="BD18">
        <f t="shared" si="3"/>
        <v>0</v>
      </c>
      <c r="BG18" s="271"/>
    </row>
    <row r="19" spans="1:59">
      <c r="A19" s="33">
        <v>10</v>
      </c>
      <c r="B19" s="87">
        <f t="shared" si="0"/>
        <v>0</v>
      </c>
      <c r="C19" s="124">
        <f t="shared" si="1"/>
        <v>0</v>
      </c>
      <c r="D19" s="291" t="s">
        <v>106</v>
      </c>
      <c r="E19" s="615" t="s">
        <v>107</v>
      </c>
      <c r="F19" s="87"/>
      <c r="G19" s="208"/>
      <c r="H19" s="87"/>
      <c r="I19" s="211"/>
      <c r="J19" s="87"/>
      <c r="K19" s="212"/>
      <c r="L19" s="87"/>
      <c r="M19" s="75"/>
      <c r="N19" s="87"/>
      <c r="O19" s="75"/>
      <c r="P19" s="87"/>
      <c r="Q19" s="75"/>
      <c r="R19" s="87"/>
      <c r="S19" s="75"/>
      <c r="T19" s="87"/>
      <c r="U19" s="75"/>
      <c r="V19" s="87"/>
      <c r="W19" s="75"/>
      <c r="X19" s="105"/>
      <c r="Y19" s="203"/>
      <c r="Z19" s="105"/>
      <c r="AA19" s="106"/>
      <c r="AB19" s="99"/>
      <c r="AC19" s="100"/>
      <c r="AD19" s="105"/>
      <c r="AE19" s="106"/>
      <c r="AF19" s="105"/>
      <c r="AG19" s="106"/>
      <c r="AH19" s="105"/>
      <c r="AI19" s="106"/>
      <c r="AJ19" s="105"/>
      <c r="AK19" s="106"/>
      <c r="AL19" s="105"/>
      <c r="AM19" s="106"/>
      <c r="AN19" s="105"/>
      <c r="AO19" s="106"/>
      <c r="AP19" s="105"/>
      <c r="AQ19" s="106"/>
      <c r="AR19" s="105"/>
      <c r="AS19" s="106"/>
      <c r="AT19" s="99"/>
      <c r="AU19" s="100"/>
      <c r="AV19" s="105"/>
      <c r="AW19" s="106"/>
      <c r="AX19" s="105"/>
      <c r="AY19" s="100"/>
      <c r="AZ19" s="105"/>
      <c r="BA19" s="106"/>
      <c r="BB19" s="105"/>
      <c r="BC19">
        <f t="shared" si="2"/>
        <v>0</v>
      </c>
      <c r="BD19">
        <f t="shared" si="3"/>
        <v>0</v>
      </c>
    </row>
    <row r="20" spans="1:59">
      <c r="A20" s="33">
        <v>11</v>
      </c>
      <c r="B20" s="87">
        <f t="shared" si="0"/>
        <v>0</v>
      </c>
      <c r="C20" s="124">
        <f t="shared" si="1"/>
        <v>0</v>
      </c>
      <c r="D20" s="291" t="s">
        <v>109</v>
      </c>
      <c r="E20" s="615" t="s">
        <v>108</v>
      </c>
      <c r="F20" s="87"/>
      <c r="G20" s="77"/>
      <c r="H20" s="87"/>
      <c r="I20" s="76"/>
      <c r="J20" s="87"/>
      <c r="K20" s="77"/>
      <c r="L20" s="87"/>
      <c r="M20" s="76"/>
      <c r="N20" s="87"/>
      <c r="O20" s="77"/>
      <c r="P20" s="87"/>
      <c r="Q20" s="76"/>
      <c r="R20" s="87"/>
      <c r="S20" s="77"/>
      <c r="T20" s="87"/>
      <c r="U20" s="76"/>
      <c r="V20" s="87"/>
      <c r="W20" s="76"/>
      <c r="X20" s="101"/>
      <c r="Y20" s="204"/>
      <c r="Z20" s="101"/>
      <c r="AA20" s="102"/>
      <c r="AB20" s="103"/>
      <c r="AC20" s="104"/>
      <c r="AD20" s="101"/>
      <c r="AE20" s="102"/>
      <c r="AF20" s="101"/>
      <c r="AG20" s="102"/>
      <c r="AH20" s="101"/>
      <c r="AI20" s="102"/>
      <c r="AJ20" s="101"/>
      <c r="AK20" s="102"/>
      <c r="AL20" s="101"/>
      <c r="AM20" s="102"/>
      <c r="AN20" s="101"/>
      <c r="AO20" s="102"/>
      <c r="AP20" s="101"/>
      <c r="AQ20" s="102"/>
      <c r="AR20" s="101"/>
      <c r="AS20" s="102"/>
      <c r="AT20" s="103"/>
      <c r="AU20" s="104"/>
      <c r="AV20" s="101"/>
      <c r="AW20" s="102"/>
      <c r="AX20" s="101"/>
      <c r="AY20" s="104"/>
      <c r="AZ20" s="101"/>
      <c r="BA20" s="102"/>
      <c r="BB20" s="101"/>
      <c r="BC20">
        <f t="shared" si="2"/>
        <v>0</v>
      </c>
      <c r="BD20">
        <f t="shared" si="3"/>
        <v>0</v>
      </c>
    </row>
    <row r="21" spans="1:59">
      <c r="A21" s="33">
        <v>12</v>
      </c>
      <c r="B21" s="87">
        <f t="shared" si="0"/>
        <v>0</v>
      </c>
      <c r="C21" s="124">
        <f t="shared" si="1"/>
        <v>0</v>
      </c>
      <c r="D21" s="291" t="s">
        <v>160</v>
      </c>
      <c r="E21" s="615" t="s">
        <v>252</v>
      </c>
      <c r="F21" s="87"/>
      <c r="G21" s="77"/>
      <c r="H21" s="87"/>
      <c r="I21" s="76"/>
      <c r="J21" s="87"/>
      <c r="K21" s="77"/>
      <c r="L21" s="87"/>
      <c r="M21" s="76"/>
      <c r="N21" s="87"/>
      <c r="O21" s="77"/>
      <c r="P21" s="87"/>
      <c r="Q21" s="76"/>
      <c r="R21" s="87"/>
      <c r="S21" s="77"/>
      <c r="T21" s="87"/>
      <c r="U21" s="76"/>
      <c r="V21" s="87"/>
      <c r="W21" s="76"/>
      <c r="X21" s="101"/>
      <c r="Y21" s="204"/>
      <c r="Z21" s="101"/>
      <c r="AA21" s="102"/>
      <c r="AB21" s="103"/>
      <c r="AC21" s="104"/>
      <c r="AD21" s="101"/>
      <c r="AE21" s="102"/>
      <c r="AF21" s="101"/>
      <c r="AG21" s="102"/>
      <c r="AH21" s="101"/>
      <c r="AI21" s="102"/>
      <c r="AJ21" s="101"/>
      <c r="AK21" s="102"/>
      <c r="AL21" s="101"/>
      <c r="AM21" s="102"/>
      <c r="AN21" s="101"/>
      <c r="AO21" s="102"/>
      <c r="AP21" s="101"/>
      <c r="AQ21" s="102"/>
      <c r="AR21" s="101"/>
      <c r="AS21" s="102"/>
      <c r="AT21" s="103"/>
      <c r="AU21" s="104"/>
      <c r="AV21" s="101"/>
      <c r="AW21" s="102"/>
      <c r="AX21" s="101"/>
      <c r="AY21" s="104"/>
      <c r="AZ21" s="101"/>
      <c r="BA21" s="102"/>
      <c r="BB21" s="101"/>
      <c r="BC21">
        <f t="shared" si="2"/>
        <v>0</v>
      </c>
      <c r="BD21">
        <f t="shared" si="3"/>
        <v>0</v>
      </c>
    </row>
    <row r="22" spans="1:59" ht="15.75" thickBot="1">
      <c r="A22" s="33">
        <v>13</v>
      </c>
      <c r="B22" s="87">
        <f t="shared" si="0"/>
        <v>0</v>
      </c>
      <c r="C22" s="124">
        <f t="shared" si="1"/>
        <v>0</v>
      </c>
      <c r="D22" s="291" t="s">
        <v>94</v>
      </c>
      <c r="E22" s="615" t="s">
        <v>97</v>
      </c>
      <c r="F22" s="87"/>
      <c r="G22" s="77"/>
      <c r="H22" s="87"/>
      <c r="I22" s="76"/>
      <c r="J22" s="87"/>
      <c r="K22" s="77"/>
      <c r="L22" s="87"/>
      <c r="M22" s="76"/>
      <c r="N22" s="87"/>
      <c r="O22" s="77"/>
      <c r="P22" s="87"/>
      <c r="Q22" s="76"/>
      <c r="R22" s="87"/>
      <c r="S22" s="77"/>
      <c r="T22" s="87"/>
      <c r="U22" s="76"/>
      <c r="V22" s="87"/>
      <c r="W22" s="76"/>
      <c r="X22" s="101"/>
      <c r="Y22" s="204"/>
      <c r="Z22" s="101"/>
      <c r="AA22" s="102"/>
      <c r="AB22" s="103"/>
      <c r="AC22" s="104"/>
      <c r="AD22" s="101"/>
      <c r="AE22" s="102"/>
      <c r="AF22" s="101"/>
      <c r="AG22" s="102"/>
      <c r="AH22" s="101"/>
      <c r="AI22" s="102"/>
      <c r="AJ22" s="101"/>
      <c r="AK22" s="102"/>
      <c r="AL22" s="101"/>
      <c r="AM22" s="102"/>
      <c r="AN22" s="101"/>
      <c r="AO22" s="102"/>
      <c r="AP22" s="101"/>
      <c r="AQ22" s="102"/>
      <c r="AR22" s="101"/>
      <c r="AS22" s="102"/>
      <c r="AT22" s="103"/>
      <c r="AU22" s="104"/>
      <c r="AV22" s="101"/>
      <c r="AW22" s="102"/>
      <c r="AX22" s="101"/>
      <c r="AY22" s="104"/>
      <c r="AZ22" s="101"/>
      <c r="BA22" s="102"/>
      <c r="BB22" s="101"/>
      <c r="BC22">
        <f t="shared" si="2"/>
        <v>0</v>
      </c>
      <c r="BD22">
        <f t="shared" si="3"/>
        <v>0</v>
      </c>
    </row>
    <row r="23" spans="1:59" ht="15.75" thickBot="1">
      <c r="A23" s="33">
        <v>14</v>
      </c>
      <c r="B23" s="93">
        <f t="shared" si="0"/>
        <v>1</v>
      </c>
      <c r="C23" s="126">
        <f t="shared" si="1"/>
        <v>0</v>
      </c>
      <c r="D23" s="461" t="s">
        <v>82</v>
      </c>
      <c r="E23" s="616" t="s">
        <v>29</v>
      </c>
      <c r="F23" s="93">
        <v>1</v>
      </c>
      <c r="G23" s="79"/>
      <c r="H23" s="93"/>
      <c r="I23" s="78"/>
      <c r="J23" s="93"/>
      <c r="K23" s="79"/>
      <c r="L23" s="93"/>
      <c r="M23" s="78"/>
      <c r="N23" s="93"/>
      <c r="O23" s="79"/>
      <c r="P23" s="93"/>
      <c r="Q23" s="78"/>
      <c r="R23" s="93"/>
      <c r="S23" s="79"/>
      <c r="T23" s="93"/>
      <c r="U23" s="78"/>
      <c r="V23" s="93"/>
      <c r="W23" s="78"/>
      <c r="X23" s="107"/>
      <c r="Y23" s="205"/>
      <c r="Z23" s="107"/>
      <c r="AA23" s="108"/>
      <c r="AB23" s="109"/>
      <c r="AC23" s="110"/>
      <c r="AD23" s="107"/>
      <c r="AE23" s="108"/>
      <c r="AF23" s="107"/>
      <c r="AG23" s="108"/>
      <c r="AH23" s="107"/>
      <c r="AI23" s="108"/>
      <c r="AJ23" s="107"/>
      <c r="AK23" s="108"/>
      <c r="AL23" s="107"/>
      <c r="AM23" s="108"/>
      <c r="AN23" s="107"/>
      <c r="AO23" s="108"/>
      <c r="AP23" s="107"/>
      <c r="AQ23" s="108"/>
      <c r="AR23" s="107"/>
      <c r="AS23" s="108"/>
      <c r="AT23" s="109"/>
      <c r="AU23" s="110"/>
      <c r="AV23" s="107"/>
      <c r="AW23" s="108"/>
      <c r="AX23" s="107"/>
      <c r="AY23" s="110"/>
      <c r="AZ23" s="107"/>
      <c r="BA23" s="108"/>
      <c r="BB23" s="107"/>
      <c r="BC23">
        <f t="shared" si="2"/>
        <v>1</v>
      </c>
      <c r="BD23">
        <f t="shared" si="3"/>
        <v>0</v>
      </c>
      <c r="BF23" s="792" t="s">
        <v>331</v>
      </c>
      <c r="BG23" s="793"/>
    </row>
    <row r="24" spans="1:59" ht="19.5" thickBot="1">
      <c r="B24" s="141">
        <f>BC8</f>
        <v>1</v>
      </c>
      <c r="W24">
        <f>SUM(W10:W23)</f>
        <v>0</v>
      </c>
      <c r="BF24" s="541" t="s">
        <v>84</v>
      </c>
      <c r="BG24" s="542">
        <v>1</v>
      </c>
    </row>
    <row r="25" spans="1:59" ht="19.5" thickBot="1">
      <c r="B25" s="33" t="s">
        <v>5</v>
      </c>
      <c r="C25" s="140">
        <f>BD8</f>
        <v>16</v>
      </c>
      <c r="F25" s="34"/>
      <c r="G25" t="s">
        <v>20</v>
      </c>
      <c r="BF25" s="549" t="s">
        <v>329</v>
      </c>
      <c r="BG25" s="550">
        <v>0</v>
      </c>
    </row>
    <row r="26" spans="1:59" ht="19.5" thickBot="1">
      <c r="C26" s="33" t="s">
        <v>6</v>
      </c>
      <c r="J26" s="959" t="s">
        <v>45</v>
      </c>
      <c r="K26" s="960"/>
      <c r="L26" s="960"/>
      <c r="M26" s="960"/>
      <c r="N26" s="960"/>
      <c r="O26" s="960"/>
      <c r="P26" s="960"/>
      <c r="Q26" s="961"/>
      <c r="BF26" s="547" t="s">
        <v>330</v>
      </c>
      <c r="BG26" s="548">
        <v>0</v>
      </c>
    </row>
    <row r="27" spans="1:59" ht="19.5" thickBot="1">
      <c r="F27" s="35"/>
      <c r="G27" t="s">
        <v>21</v>
      </c>
      <c r="J27" s="214" t="s">
        <v>14</v>
      </c>
      <c r="K27" s="3"/>
      <c r="L27" s="3"/>
      <c r="M27" s="3"/>
      <c r="N27" s="3"/>
      <c r="O27" s="3"/>
      <c r="P27" s="3"/>
      <c r="Q27" s="11"/>
      <c r="BF27" s="551" t="s">
        <v>87</v>
      </c>
      <c r="BG27" s="552">
        <v>1</v>
      </c>
    </row>
    <row r="28" spans="1:59" ht="19.5" thickBot="1">
      <c r="J28" s="462" t="s">
        <v>289</v>
      </c>
      <c r="K28" s="3"/>
      <c r="L28" s="3"/>
      <c r="M28" s="3"/>
      <c r="N28" s="3"/>
      <c r="O28" s="3"/>
      <c r="P28" s="3"/>
      <c r="Q28" s="11"/>
      <c r="BF28" s="543" t="s">
        <v>5</v>
      </c>
      <c r="BG28" s="544">
        <v>1</v>
      </c>
    </row>
    <row r="29" spans="1:59" ht="19.5" thickBot="1">
      <c r="F29" s="50"/>
      <c r="G29" t="s">
        <v>37</v>
      </c>
      <c r="J29" s="885"/>
      <c r="K29" s="886"/>
      <c r="L29" s="886"/>
      <c r="M29" s="886"/>
      <c r="N29" s="886"/>
      <c r="O29" s="886"/>
      <c r="P29" s="886"/>
      <c r="Q29" s="887"/>
      <c r="BF29" s="545" t="s">
        <v>6</v>
      </c>
      <c r="BG29" s="546">
        <v>16</v>
      </c>
    </row>
    <row r="30" spans="1:59">
      <c r="J30" s="885"/>
      <c r="K30" s="886"/>
      <c r="L30" s="886"/>
      <c r="M30" s="886"/>
      <c r="N30" s="886"/>
      <c r="O30" s="886"/>
      <c r="P30" s="886"/>
      <c r="Q30" s="887"/>
    </row>
    <row r="31" spans="1:59">
      <c r="C31" s="969" t="s">
        <v>167</v>
      </c>
      <c r="D31" s="969"/>
      <c r="E31" s="969"/>
      <c r="F31" s="969"/>
      <c r="J31" s="885"/>
      <c r="K31" s="886"/>
      <c r="L31" s="886"/>
      <c r="M31" s="886"/>
      <c r="N31" s="886"/>
      <c r="O31" s="886"/>
      <c r="P31" s="886"/>
      <c r="Q31" s="887"/>
    </row>
    <row r="32" spans="1:59">
      <c r="J32" s="845"/>
      <c r="K32" s="956"/>
      <c r="L32" s="956"/>
      <c r="M32" s="956"/>
      <c r="N32" s="956"/>
      <c r="O32" s="956"/>
      <c r="P32" s="956"/>
      <c r="Q32" s="846"/>
    </row>
    <row r="33" spans="2:53">
      <c r="J33" s="134"/>
      <c r="K33" s="113"/>
      <c r="L33" s="3"/>
      <c r="M33" s="3"/>
      <c r="N33" s="3"/>
      <c r="O33" s="3"/>
      <c r="P33" s="3"/>
      <c r="Q33" s="11"/>
    </row>
    <row r="34" spans="2:53" ht="15.75" thickBot="1">
      <c r="J34" s="137"/>
      <c r="K34" s="138"/>
      <c r="L34" s="135"/>
      <c r="M34" s="135"/>
      <c r="N34" s="135"/>
      <c r="O34" s="135"/>
      <c r="P34" s="135"/>
      <c r="Q34" s="136"/>
    </row>
    <row r="36" spans="2:53">
      <c r="B36" t="s">
        <v>47</v>
      </c>
      <c r="AA36" s="5" t="s">
        <v>260</v>
      </c>
      <c r="AE36" s="5"/>
      <c r="AG36" s="5"/>
      <c r="AS36" s="5"/>
      <c r="AW36" s="5"/>
      <c r="BA36" s="5"/>
    </row>
    <row r="37" spans="2:53" ht="18.75">
      <c r="B37" t="s">
        <v>48</v>
      </c>
      <c r="AA37" s="42"/>
      <c r="AE37" s="42"/>
      <c r="AG37" s="42"/>
      <c r="AS37" s="42"/>
      <c r="AW37" s="42"/>
      <c r="BA37" s="42"/>
    </row>
  </sheetData>
  <sortState ref="D10:E23">
    <sortCondition ref="D10:D23"/>
  </sortState>
  <mergeCells count="61">
    <mergeCell ref="AY4:AY7"/>
    <mergeCell ref="AZ4:AZ7"/>
    <mergeCell ref="BA4:BA7"/>
    <mergeCell ref="BB4:BB7"/>
    <mergeCell ref="AP4:AP7"/>
    <mergeCell ref="AQ4:AQ7"/>
    <mergeCell ref="AR4:AR7"/>
    <mergeCell ref="AS4:AS7"/>
    <mergeCell ref="AT4:AT7"/>
    <mergeCell ref="AU4:AU7"/>
    <mergeCell ref="AV4:AV7"/>
    <mergeCell ref="AW4:AW7"/>
    <mergeCell ref="AX4:AX7"/>
    <mergeCell ref="F3:W3"/>
    <mergeCell ref="AD4:AD7"/>
    <mergeCell ref="AE4:AE7"/>
    <mergeCell ref="AF4:AF7"/>
    <mergeCell ref="AG4:AG7"/>
    <mergeCell ref="AB4:AB7"/>
    <mergeCell ref="AA4:AA7"/>
    <mergeCell ref="N4:N7"/>
    <mergeCell ref="X4:X7"/>
    <mergeCell ref="L4:L7"/>
    <mergeCell ref="J4:J7"/>
    <mergeCell ref="K4:K7"/>
    <mergeCell ref="Y4:Y7"/>
    <mergeCell ref="Z4:Z7"/>
    <mergeCell ref="X3:BB3"/>
    <mergeCell ref="S4:S7"/>
    <mergeCell ref="J32:Q32"/>
    <mergeCell ref="AL4:AL7"/>
    <mergeCell ref="AM4:AM7"/>
    <mergeCell ref="B7:C7"/>
    <mergeCell ref="Q4:Q7"/>
    <mergeCell ref="J26:Q26"/>
    <mergeCell ref="M4:M7"/>
    <mergeCell ref="P4:P7"/>
    <mergeCell ref="O4:O7"/>
    <mergeCell ref="D7:E7"/>
    <mergeCell ref="F4:F7"/>
    <mergeCell ref="G4:G7"/>
    <mergeCell ref="H4:H7"/>
    <mergeCell ref="D5:E5"/>
    <mergeCell ref="I4:I7"/>
    <mergeCell ref="C31:F31"/>
    <mergeCell ref="BF23:BG23"/>
    <mergeCell ref="AN4:AN7"/>
    <mergeCell ref="AO4:AO7"/>
    <mergeCell ref="J31:Q31"/>
    <mergeCell ref="AC4:AC7"/>
    <mergeCell ref="W4:W7"/>
    <mergeCell ref="J29:Q29"/>
    <mergeCell ref="J30:Q30"/>
    <mergeCell ref="AK4:AK7"/>
    <mergeCell ref="AH4:AH7"/>
    <mergeCell ref="R4:R7"/>
    <mergeCell ref="U4:U7"/>
    <mergeCell ref="V4:V7"/>
    <mergeCell ref="T4:T7"/>
    <mergeCell ref="AJ4:AJ7"/>
    <mergeCell ref="AI4:AI7"/>
  </mergeCells>
  <conditionalFormatting sqref="V10:V23 AS25 X10:BB23">
    <cfRule type="cellIs" dxfId="37" priority="46" operator="greaterThan">
      <formula>1</formula>
    </cfRule>
    <cfRule type="cellIs" dxfId="36" priority="47" operator="greaterThan">
      <formula>1</formula>
    </cfRule>
  </conditionalFormatting>
  <conditionalFormatting sqref="F10:F23 H10:H23 J10:J23 L10:L23 N10:N23 P10:P23 R10:R23 T10:T23 V10:V23">
    <cfRule type="cellIs" dxfId="35" priority="43" operator="greaterThan">
      <formula>0</formula>
    </cfRule>
    <cfRule type="cellIs" dxfId="34" priority="44" operator="greaterThan">
      <formula>1</formula>
    </cfRule>
    <cfRule type="cellIs" dxfId="33" priority="45" operator="greaterThan">
      <formula>0</formula>
    </cfRule>
  </conditionalFormatting>
  <conditionalFormatting sqref="AJ10:BB23">
    <cfRule type="cellIs" dxfId="32" priority="6" operator="greaterThan">
      <formula>0</formula>
    </cfRule>
    <cfRule type="cellIs" dxfId="31" priority="7" operator="greaterThan">
      <formula>0</formula>
    </cfRule>
  </conditionalFormatting>
  <conditionalFormatting sqref="BG13:BG18">
    <cfRule type="cellIs" dxfId="30" priority="4" operator="greaterThan">
      <formula>0</formula>
    </cfRule>
    <cfRule type="cellIs" dxfId="29" priority="5" operator="greaterThan">
      <formula>0</formula>
    </cfRule>
  </conditionalFormatting>
  <conditionalFormatting sqref="B10:B23">
    <cfRule type="cellIs" dxfId="28" priority="1" operator="greaterThan">
      <formula>0</formula>
    </cfRule>
    <cfRule type="cellIs" dxfId="27" priority="2" operator="greaterThan">
      <formula>1</formula>
    </cfRule>
    <cfRule type="cellIs" dxfId="26" priority="3" operator="greaterThan">
      <formula>0</formula>
    </cfRule>
  </conditionalFormatting>
  <hyperlinks>
    <hyperlink ref="BG13" location="'risultati fase invernale'!A1" display="'risultati fase invernale'!A1"/>
    <hyperlink ref="BG14" location="'Classifica Marcatori'!A1" display="'Classifica Marcatori'!A1"/>
    <hyperlink ref="BG15" location="CLASSIFICHE!A1" display="CLASSIFICHE!A1"/>
    <hyperlink ref="BH4" r:id="rId1"/>
    <hyperlink ref="BH3" r:id="rId2"/>
  </hyperlinks>
  <pageMargins left="0" right="0" top="0" bottom="0" header="0.31496062992125984" footer="0.19685039370078741"/>
  <pageSetup paperSize="9" orientation="landscape" horizontalDpi="0" verticalDpi="0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dimension ref="A5:AE41"/>
  <sheetViews>
    <sheetView showGridLines="0" topLeftCell="A3" workbookViewId="0">
      <selection activeCell="Y29" sqref="Y29"/>
    </sheetView>
  </sheetViews>
  <sheetFormatPr defaultRowHeight="15"/>
  <cols>
    <col min="1" max="1" width="6.5703125" customWidth="1"/>
    <col min="2" max="3" width="3.85546875" customWidth="1"/>
    <col min="4" max="4" width="12.5703125" customWidth="1"/>
    <col min="5" max="5" width="11.7109375" customWidth="1"/>
    <col min="6" max="23" width="3.140625" customWidth="1"/>
    <col min="24" max="25" width="0.85546875" customWidth="1"/>
    <col min="26" max="26" width="1.42578125" customWidth="1"/>
    <col min="27" max="27" width="0.7109375" customWidth="1"/>
    <col min="28" max="28" width="11.140625" customWidth="1"/>
    <col min="29" max="29" width="4.42578125" customWidth="1"/>
    <col min="30" max="30" width="4.7109375" customWidth="1"/>
    <col min="31" max="31" width="13.28515625" customWidth="1"/>
    <col min="32" max="32" width="4.140625" customWidth="1"/>
  </cols>
  <sheetData>
    <row r="5" spans="1:31" ht="15.75" thickBot="1">
      <c r="F5" s="983" t="s">
        <v>4</v>
      </c>
      <c r="G5" s="983"/>
      <c r="H5" s="983"/>
      <c r="I5" s="983"/>
      <c r="J5" s="983"/>
      <c r="K5" s="983"/>
      <c r="L5" s="983"/>
      <c r="M5" s="983"/>
      <c r="N5" s="983"/>
      <c r="O5" s="983"/>
      <c r="P5" s="983"/>
      <c r="Q5" s="983"/>
      <c r="R5" s="983"/>
      <c r="S5" s="983"/>
      <c r="T5" s="983"/>
      <c r="U5" s="983"/>
      <c r="V5" s="983"/>
      <c r="W5" s="983"/>
    </row>
    <row r="6" spans="1:31">
      <c r="C6" s="2"/>
      <c r="D6" s="7"/>
      <c r="E6" s="64"/>
      <c r="F6" s="922" t="s">
        <v>230</v>
      </c>
      <c r="G6" s="966">
        <v>41561</v>
      </c>
      <c r="H6" s="922" t="s">
        <v>287</v>
      </c>
      <c r="I6" s="962">
        <v>41561</v>
      </c>
      <c r="J6" s="922" t="s">
        <v>288</v>
      </c>
      <c r="K6" s="962">
        <v>41561</v>
      </c>
      <c r="L6" s="922"/>
      <c r="M6" s="929"/>
      <c r="N6" s="962"/>
      <c r="O6" s="962"/>
      <c r="P6" s="922"/>
      <c r="Q6" s="929"/>
      <c r="R6" s="922"/>
      <c r="S6" s="929"/>
      <c r="T6" s="922"/>
      <c r="U6" s="929"/>
      <c r="V6" s="922"/>
      <c r="W6" s="929"/>
    </row>
    <row r="7" spans="1:31" ht="21.75" thickBot="1">
      <c r="C7" s="2"/>
      <c r="D7" s="820" t="s">
        <v>69</v>
      </c>
      <c r="E7" s="965"/>
      <c r="F7" s="923"/>
      <c r="G7" s="967"/>
      <c r="H7" s="923"/>
      <c r="I7" s="963"/>
      <c r="J7" s="923"/>
      <c r="K7" s="963"/>
      <c r="L7" s="923"/>
      <c r="M7" s="930"/>
      <c r="N7" s="963"/>
      <c r="O7" s="963"/>
      <c r="P7" s="923"/>
      <c r="Q7" s="930"/>
      <c r="R7" s="923"/>
      <c r="S7" s="930"/>
      <c r="T7" s="923"/>
      <c r="U7" s="930"/>
      <c r="V7" s="923"/>
      <c r="W7" s="930"/>
    </row>
    <row r="8" spans="1:31">
      <c r="B8" s="9"/>
      <c r="C8" s="10"/>
      <c r="D8" s="3"/>
      <c r="E8" s="3"/>
      <c r="F8" s="923"/>
      <c r="G8" s="967"/>
      <c r="H8" s="923"/>
      <c r="I8" s="963"/>
      <c r="J8" s="923"/>
      <c r="K8" s="963"/>
      <c r="L8" s="923"/>
      <c r="M8" s="930"/>
      <c r="N8" s="963"/>
      <c r="O8" s="963"/>
      <c r="P8" s="923"/>
      <c r="Q8" s="930"/>
      <c r="R8" s="923"/>
      <c r="S8" s="930"/>
      <c r="T8" s="923"/>
      <c r="U8" s="930"/>
      <c r="V8" s="923"/>
      <c r="W8" s="930"/>
    </row>
    <row r="9" spans="1:31" ht="21">
      <c r="B9" s="939" t="s">
        <v>13</v>
      </c>
      <c r="C9" s="940"/>
      <c r="D9" s="820">
        <v>2006</v>
      </c>
      <c r="E9" s="965"/>
      <c r="F9" s="923"/>
      <c r="G9" s="968"/>
      <c r="H9" s="923"/>
      <c r="I9" s="964"/>
      <c r="J9" s="923"/>
      <c r="K9" s="964"/>
      <c r="L9" s="923"/>
      <c r="M9" s="931"/>
      <c r="N9" s="964"/>
      <c r="O9" s="964"/>
      <c r="P9" s="923"/>
      <c r="Q9" s="931"/>
      <c r="R9" s="923"/>
      <c r="S9" s="931"/>
      <c r="T9" s="923"/>
      <c r="U9" s="931"/>
      <c r="V9" s="923"/>
      <c r="W9" s="931"/>
      <c r="AE9" s="535" t="s">
        <v>328</v>
      </c>
    </row>
    <row r="10" spans="1:31" ht="15.75" thickBot="1">
      <c r="B10" s="12"/>
      <c r="C10" s="13"/>
      <c r="D10" s="14"/>
      <c r="E10" s="14"/>
      <c r="F10" s="69">
        <v>3</v>
      </c>
      <c r="G10" s="70">
        <v>5</v>
      </c>
      <c r="H10" s="71">
        <v>2</v>
      </c>
      <c r="I10" s="72">
        <v>1</v>
      </c>
      <c r="J10" s="71">
        <v>13</v>
      </c>
      <c r="K10" s="72">
        <v>3</v>
      </c>
      <c r="L10" s="71"/>
      <c r="M10" s="72"/>
      <c r="N10" s="73"/>
      <c r="O10" s="74"/>
      <c r="P10" s="71"/>
      <c r="Q10" s="72"/>
      <c r="R10" s="71"/>
      <c r="S10" s="72"/>
      <c r="T10" s="73"/>
      <c r="U10" s="74"/>
      <c r="V10" s="73"/>
      <c r="W10" s="74"/>
      <c r="Z10">
        <f>F10+H10+J10+L10+N10+P10+R10+T10+V10</f>
        <v>18</v>
      </c>
      <c r="AA10">
        <f>G10+I10+K10+M10+O10+Q10+S10+U10+W10</f>
        <v>9</v>
      </c>
      <c r="AE10" s="539" t="s">
        <v>327</v>
      </c>
    </row>
    <row r="11" spans="1:31" ht="15.75" thickBot="1">
      <c r="B11" s="38" t="s">
        <v>14</v>
      </c>
      <c r="C11" s="38" t="s">
        <v>135</v>
      </c>
      <c r="D11" s="21" t="s">
        <v>16</v>
      </c>
      <c r="E11" s="22"/>
      <c r="F11" s="65" t="s">
        <v>14</v>
      </c>
      <c r="G11" s="66" t="s">
        <v>134</v>
      </c>
      <c r="H11" s="67" t="s">
        <v>14</v>
      </c>
      <c r="I11" s="68" t="s">
        <v>134</v>
      </c>
      <c r="J11" s="65" t="s">
        <v>14</v>
      </c>
      <c r="K11" s="66" t="s">
        <v>134</v>
      </c>
      <c r="L11" s="67" t="s">
        <v>14</v>
      </c>
      <c r="M11" s="68" t="s">
        <v>134</v>
      </c>
      <c r="N11" s="65" t="s">
        <v>14</v>
      </c>
      <c r="O11" s="66" t="s">
        <v>134</v>
      </c>
      <c r="P11" s="67" t="s">
        <v>14</v>
      </c>
      <c r="Q11" s="68" t="s">
        <v>134</v>
      </c>
      <c r="R11" s="65" t="s">
        <v>14</v>
      </c>
      <c r="S11" s="66" t="s">
        <v>134</v>
      </c>
      <c r="T11" s="67" t="s">
        <v>14</v>
      </c>
      <c r="U11" s="68" t="s">
        <v>134</v>
      </c>
      <c r="V11" s="65" t="s">
        <v>14</v>
      </c>
      <c r="W11" s="66" t="s">
        <v>134</v>
      </c>
      <c r="AE11" s="536" t="s">
        <v>315</v>
      </c>
    </row>
    <row r="12" spans="1:31">
      <c r="A12" s="33">
        <v>1</v>
      </c>
      <c r="B12" s="132">
        <f>X12</f>
        <v>0</v>
      </c>
      <c r="C12" s="475">
        <f>Y12</f>
        <v>0</v>
      </c>
      <c r="D12" s="479" t="s">
        <v>78</v>
      </c>
      <c r="E12" s="43" t="s">
        <v>52</v>
      </c>
      <c r="F12" s="132"/>
      <c r="G12" s="207"/>
      <c r="H12" s="83"/>
      <c r="I12" s="209"/>
      <c r="J12" s="83"/>
      <c r="K12" s="207"/>
      <c r="L12" s="83"/>
      <c r="M12" s="206"/>
      <c r="N12" s="83"/>
      <c r="O12" s="209"/>
      <c r="P12" s="83"/>
      <c r="Q12" s="206"/>
      <c r="R12" s="83"/>
      <c r="S12" s="206"/>
      <c r="T12" s="83"/>
      <c r="U12" s="206"/>
      <c r="V12" s="83"/>
      <c r="W12" s="287"/>
      <c r="X12">
        <f>F12+H12+J12+L12+N12+P12+R12+T12+V12</f>
        <v>0</v>
      </c>
      <c r="Y12">
        <f t="shared" ref="Y12:Y26" si="0">G12+I12+K12+M12+O12+Q12+S12+U12+W12</f>
        <v>0</v>
      </c>
      <c r="AE12" s="536" t="s">
        <v>314</v>
      </c>
    </row>
    <row r="13" spans="1:31">
      <c r="A13" s="33">
        <v>2</v>
      </c>
      <c r="B13" s="89">
        <f t="shared" ref="B13:B26" si="1">X13</f>
        <v>0</v>
      </c>
      <c r="C13" s="476">
        <f t="shared" ref="C13:C26" si="2">Y13</f>
        <v>0</v>
      </c>
      <c r="D13" s="480" t="s">
        <v>92</v>
      </c>
      <c r="E13" s="46" t="s">
        <v>90</v>
      </c>
      <c r="F13" s="89"/>
      <c r="G13" s="208"/>
      <c r="H13" s="87"/>
      <c r="I13" s="210"/>
      <c r="J13" s="87"/>
      <c r="K13" s="208"/>
      <c r="L13" s="87"/>
      <c r="M13" s="76"/>
      <c r="N13" s="87"/>
      <c r="O13" s="210"/>
      <c r="P13" s="87"/>
      <c r="Q13" s="76"/>
      <c r="R13" s="87"/>
      <c r="S13" s="76"/>
      <c r="T13" s="87"/>
      <c r="U13" s="76"/>
      <c r="V13" s="87"/>
      <c r="W13" s="77"/>
      <c r="X13">
        <f t="shared" ref="X13:X26" si="3">F13+H13+J13+L13+N13+P13+R13+T13+V13</f>
        <v>0</v>
      </c>
      <c r="Y13">
        <f t="shared" si="0"/>
        <v>0</v>
      </c>
      <c r="AE13" s="537" t="s">
        <v>313</v>
      </c>
    </row>
    <row r="14" spans="1:31">
      <c r="A14" s="33">
        <v>3</v>
      </c>
      <c r="B14" s="89">
        <f t="shared" si="1"/>
        <v>0</v>
      </c>
      <c r="C14" s="476">
        <f t="shared" si="2"/>
        <v>0</v>
      </c>
      <c r="D14" s="481" t="s">
        <v>246</v>
      </c>
      <c r="E14" s="46" t="s">
        <v>247</v>
      </c>
      <c r="F14" s="89"/>
      <c r="G14" s="208"/>
      <c r="H14" s="87"/>
      <c r="I14" s="210"/>
      <c r="J14" s="87"/>
      <c r="K14" s="208"/>
      <c r="L14" s="87"/>
      <c r="M14" s="76"/>
      <c r="N14" s="87"/>
      <c r="O14" s="210"/>
      <c r="P14" s="87"/>
      <c r="Q14" s="76"/>
      <c r="R14" s="87"/>
      <c r="S14" s="76"/>
      <c r="T14" s="87"/>
      <c r="U14" s="76"/>
      <c r="V14" s="87"/>
      <c r="W14" s="77"/>
      <c r="X14">
        <f t="shared" si="3"/>
        <v>0</v>
      </c>
      <c r="Y14">
        <f t="shared" si="0"/>
        <v>0</v>
      </c>
      <c r="AE14" s="536"/>
    </row>
    <row r="15" spans="1:31" ht="15.75" thickBot="1">
      <c r="A15" s="33">
        <v>4</v>
      </c>
      <c r="B15" s="89">
        <f t="shared" si="1"/>
        <v>0</v>
      </c>
      <c r="C15" s="476">
        <f t="shared" si="2"/>
        <v>0</v>
      </c>
      <c r="D15" s="481" t="s">
        <v>248</v>
      </c>
      <c r="E15" s="46" t="s">
        <v>247</v>
      </c>
      <c r="F15" s="89"/>
      <c r="G15" s="208"/>
      <c r="H15" s="87"/>
      <c r="I15" s="210"/>
      <c r="J15" s="87"/>
      <c r="K15" s="208"/>
      <c r="L15" s="87"/>
      <c r="M15" s="76"/>
      <c r="N15" s="87"/>
      <c r="O15" s="210"/>
      <c r="P15" s="87"/>
      <c r="Q15" s="76"/>
      <c r="R15" s="87"/>
      <c r="S15" s="76"/>
      <c r="T15" s="87"/>
      <c r="U15" s="76"/>
      <c r="V15" s="87"/>
      <c r="W15" s="77"/>
      <c r="X15">
        <f t="shared" si="3"/>
        <v>0</v>
      </c>
      <c r="Y15">
        <f t="shared" si="0"/>
        <v>0</v>
      </c>
      <c r="AE15" s="271"/>
    </row>
    <row r="16" spans="1:31" ht="15.75" thickBot="1">
      <c r="A16" s="33">
        <v>5</v>
      </c>
      <c r="B16" s="89">
        <f t="shared" si="1"/>
        <v>0</v>
      </c>
      <c r="C16" s="476">
        <f t="shared" si="2"/>
        <v>0</v>
      </c>
      <c r="D16" s="29" t="s">
        <v>120</v>
      </c>
      <c r="E16" s="222" t="s">
        <v>253</v>
      </c>
      <c r="F16" s="89"/>
      <c r="G16" s="208"/>
      <c r="H16" s="87"/>
      <c r="I16" s="210"/>
      <c r="J16" s="87"/>
      <c r="K16" s="208"/>
      <c r="L16" s="87"/>
      <c r="M16" s="76"/>
      <c r="N16" s="87"/>
      <c r="O16" s="210"/>
      <c r="P16" s="87"/>
      <c r="Q16" s="76"/>
      <c r="R16" s="87"/>
      <c r="S16" s="76"/>
      <c r="T16" s="87"/>
      <c r="U16" s="76"/>
      <c r="V16" s="87"/>
      <c r="W16" s="77"/>
      <c r="X16">
        <f t="shared" si="3"/>
        <v>0</v>
      </c>
      <c r="Y16">
        <f t="shared" si="0"/>
        <v>0</v>
      </c>
      <c r="AB16" s="792" t="s">
        <v>331</v>
      </c>
      <c r="AC16" s="793"/>
      <c r="AE16" s="271"/>
    </row>
    <row r="17" spans="1:29">
      <c r="A17" s="33">
        <v>6</v>
      </c>
      <c r="B17" s="89">
        <f t="shared" si="1"/>
        <v>0</v>
      </c>
      <c r="C17" s="476">
        <f t="shared" si="2"/>
        <v>0</v>
      </c>
      <c r="D17" s="481" t="s">
        <v>91</v>
      </c>
      <c r="E17" s="46" t="s">
        <v>95</v>
      </c>
      <c r="F17" s="89"/>
      <c r="G17" s="208"/>
      <c r="H17" s="87"/>
      <c r="I17" s="210"/>
      <c r="J17" s="87"/>
      <c r="K17" s="208"/>
      <c r="L17" s="87"/>
      <c r="M17" s="76"/>
      <c r="N17" s="87"/>
      <c r="O17" s="210"/>
      <c r="P17" s="87"/>
      <c r="Q17" s="76"/>
      <c r="R17" s="87"/>
      <c r="S17" s="76"/>
      <c r="T17" s="87"/>
      <c r="U17" s="76"/>
      <c r="V17" s="87"/>
      <c r="W17" s="77"/>
      <c r="X17">
        <f t="shared" si="3"/>
        <v>0</v>
      </c>
      <c r="Y17">
        <f t="shared" si="0"/>
        <v>0</v>
      </c>
      <c r="AB17" s="479" t="s">
        <v>84</v>
      </c>
      <c r="AC17" s="542">
        <v>3</v>
      </c>
    </row>
    <row r="18" spans="1:29">
      <c r="A18" s="33">
        <v>7</v>
      </c>
      <c r="B18" s="89">
        <f t="shared" si="1"/>
        <v>3</v>
      </c>
      <c r="C18" s="476">
        <f t="shared" si="2"/>
        <v>0</v>
      </c>
      <c r="D18" s="29" t="s">
        <v>250</v>
      </c>
      <c r="E18" s="222" t="s">
        <v>52</v>
      </c>
      <c r="F18" s="89"/>
      <c r="G18" s="208"/>
      <c r="H18" s="87"/>
      <c r="I18" s="210"/>
      <c r="J18" s="87">
        <v>3</v>
      </c>
      <c r="K18" s="208"/>
      <c r="L18" s="87"/>
      <c r="M18" s="76"/>
      <c r="N18" s="87"/>
      <c r="O18" s="210"/>
      <c r="P18" s="87"/>
      <c r="Q18" s="76"/>
      <c r="R18" s="87"/>
      <c r="S18" s="76"/>
      <c r="T18" s="87"/>
      <c r="U18" s="76"/>
      <c r="V18" s="87"/>
      <c r="W18" s="77"/>
      <c r="X18">
        <f t="shared" si="3"/>
        <v>3</v>
      </c>
      <c r="Y18">
        <f t="shared" si="0"/>
        <v>0</v>
      </c>
      <c r="AB18" s="561" t="s">
        <v>329</v>
      </c>
      <c r="AC18" s="550">
        <v>2</v>
      </c>
    </row>
    <row r="19" spans="1:29">
      <c r="A19" s="33">
        <v>8</v>
      </c>
      <c r="B19" s="89">
        <f t="shared" si="1"/>
        <v>7</v>
      </c>
      <c r="C19" s="476">
        <f t="shared" si="2"/>
        <v>0</v>
      </c>
      <c r="D19" s="481" t="s">
        <v>93</v>
      </c>
      <c r="E19" s="46" t="s">
        <v>96</v>
      </c>
      <c r="F19" s="89">
        <v>1</v>
      </c>
      <c r="G19" s="208"/>
      <c r="H19" s="87">
        <v>1</v>
      </c>
      <c r="I19" s="210"/>
      <c r="J19" s="87">
        <v>5</v>
      </c>
      <c r="K19" s="208"/>
      <c r="L19" s="87"/>
      <c r="M19" s="76"/>
      <c r="N19" s="87"/>
      <c r="O19" s="210"/>
      <c r="P19" s="87"/>
      <c r="Q19" s="76"/>
      <c r="R19" s="87"/>
      <c r="S19" s="76"/>
      <c r="T19" s="87"/>
      <c r="U19" s="76"/>
      <c r="V19" s="87"/>
      <c r="W19" s="77"/>
      <c r="X19">
        <f t="shared" si="3"/>
        <v>7</v>
      </c>
      <c r="Y19">
        <f t="shared" si="0"/>
        <v>0</v>
      </c>
      <c r="AB19" s="562" t="s">
        <v>330</v>
      </c>
      <c r="AC19" s="548">
        <v>0</v>
      </c>
    </row>
    <row r="20" spans="1:29">
      <c r="A20" s="33">
        <v>9</v>
      </c>
      <c r="B20" s="89">
        <f t="shared" si="1"/>
        <v>0</v>
      </c>
      <c r="C20" s="476">
        <f t="shared" si="2"/>
        <v>0</v>
      </c>
      <c r="D20" s="481" t="s">
        <v>249</v>
      </c>
      <c r="E20" s="46" t="s">
        <v>95</v>
      </c>
      <c r="F20" s="89"/>
      <c r="G20" s="208"/>
      <c r="H20" s="87"/>
      <c r="I20" s="210"/>
      <c r="J20" s="87"/>
      <c r="K20" s="208"/>
      <c r="L20" s="87"/>
      <c r="M20" s="76"/>
      <c r="N20" s="87"/>
      <c r="O20" s="210"/>
      <c r="P20" s="87"/>
      <c r="Q20" s="76"/>
      <c r="R20" s="87"/>
      <c r="S20" s="76"/>
      <c r="T20" s="87"/>
      <c r="U20" s="76"/>
      <c r="V20" s="87"/>
      <c r="W20" s="77"/>
      <c r="X20">
        <f t="shared" si="3"/>
        <v>0</v>
      </c>
      <c r="Y20">
        <f t="shared" si="0"/>
        <v>0</v>
      </c>
      <c r="AB20" s="563" t="s">
        <v>87</v>
      </c>
      <c r="AC20" s="552">
        <v>1</v>
      </c>
    </row>
    <row r="21" spans="1:29">
      <c r="A21" s="33">
        <v>10</v>
      </c>
      <c r="B21" s="89">
        <f t="shared" si="1"/>
        <v>6</v>
      </c>
      <c r="C21" s="476">
        <f t="shared" si="2"/>
        <v>0</v>
      </c>
      <c r="D21" s="481" t="s">
        <v>109</v>
      </c>
      <c r="E21" s="46" t="s">
        <v>108</v>
      </c>
      <c r="F21" s="89">
        <v>2</v>
      </c>
      <c r="G21" s="208"/>
      <c r="H21" s="87">
        <v>1</v>
      </c>
      <c r="I21" s="211"/>
      <c r="J21" s="87">
        <v>3</v>
      </c>
      <c r="K21" s="212"/>
      <c r="L21" s="87"/>
      <c r="M21" s="75"/>
      <c r="N21" s="87"/>
      <c r="O21" s="211"/>
      <c r="P21" s="87"/>
      <c r="Q21" s="75"/>
      <c r="R21" s="87"/>
      <c r="S21" s="75"/>
      <c r="T21" s="87"/>
      <c r="U21" s="75"/>
      <c r="V21" s="87"/>
      <c r="W21" s="288"/>
      <c r="X21">
        <f t="shared" si="3"/>
        <v>6</v>
      </c>
      <c r="Y21">
        <f t="shared" si="0"/>
        <v>0</v>
      </c>
      <c r="AB21" s="481" t="s">
        <v>5</v>
      </c>
      <c r="AC21" s="544">
        <f>B27</f>
        <v>18</v>
      </c>
    </row>
    <row r="22" spans="1:29" ht="15.75" thickBot="1">
      <c r="A22" s="33">
        <v>11</v>
      </c>
      <c r="B22" s="89">
        <f t="shared" si="1"/>
        <v>0</v>
      </c>
      <c r="C22" s="476">
        <f t="shared" si="2"/>
        <v>0</v>
      </c>
      <c r="D22" s="29" t="s">
        <v>160</v>
      </c>
      <c r="E22" s="222" t="s">
        <v>252</v>
      </c>
      <c r="F22" s="89"/>
      <c r="G22" s="77"/>
      <c r="H22" s="87"/>
      <c r="I22" s="76"/>
      <c r="J22" s="87"/>
      <c r="K22" s="77"/>
      <c r="L22" s="87"/>
      <c r="M22" s="76"/>
      <c r="N22" s="87"/>
      <c r="O22" s="208"/>
      <c r="P22" s="87"/>
      <c r="Q22" s="76"/>
      <c r="R22" s="87"/>
      <c r="S22" s="77"/>
      <c r="T22" s="87"/>
      <c r="U22" s="76"/>
      <c r="V22" s="87"/>
      <c r="W22" s="77"/>
      <c r="X22">
        <f t="shared" si="3"/>
        <v>0</v>
      </c>
      <c r="Y22">
        <f t="shared" si="0"/>
        <v>0</v>
      </c>
      <c r="AB22" s="564" t="s">
        <v>6</v>
      </c>
      <c r="AC22" s="546">
        <f>C28</f>
        <v>9</v>
      </c>
    </row>
    <row r="23" spans="1:29">
      <c r="A23" s="33">
        <v>12</v>
      </c>
      <c r="B23" s="89">
        <f t="shared" si="1"/>
        <v>0</v>
      </c>
      <c r="C23" s="476">
        <f t="shared" si="2"/>
        <v>0</v>
      </c>
      <c r="D23" s="29" t="s">
        <v>251</v>
      </c>
      <c r="E23" s="222" t="s">
        <v>25</v>
      </c>
      <c r="F23" s="89"/>
      <c r="G23" s="77"/>
      <c r="H23" s="87"/>
      <c r="I23" s="76"/>
      <c r="J23" s="87"/>
      <c r="K23" s="77"/>
      <c r="L23" s="87"/>
      <c r="M23" s="76"/>
      <c r="N23" s="87"/>
      <c r="O23" s="208"/>
      <c r="P23" s="87"/>
      <c r="Q23" s="76"/>
      <c r="R23" s="87"/>
      <c r="S23" s="77"/>
      <c r="T23" s="87"/>
      <c r="U23" s="76"/>
      <c r="V23" s="87"/>
      <c r="W23" s="77"/>
      <c r="X23">
        <f t="shared" si="3"/>
        <v>0</v>
      </c>
      <c r="Y23">
        <f t="shared" si="0"/>
        <v>0</v>
      </c>
    </row>
    <row r="24" spans="1:29">
      <c r="A24" s="33">
        <v>13</v>
      </c>
      <c r="B24" s="89">
        <f>X24</f>
        <v>0</v>
      </c>
      <c r="C24" s="476">
        <f>Y24</f>
        <v>0</v>
      </c>
      <c r="D24" s="29"/>
      <c r="E24" s="222"/>
      <c r="F24" s="89"/>
      <c r="G24" s="77"/>
      <c r="H24" s="87"/>
      <c r="I24" s="76"/>
      <c r="J24" s="87"/>
      <c r="K24" s="77"/>
      <c r="L24" s="87"/>
      <c r="M24" s="76"/>
      <c r="N24" s="87"/>
      <c r="O24" s="208"/>
      <c r="P24" s="87"/>
      <c r="Q24" s="76"/>
      <c r="R24" s="87"/>
      <c r="S24" s="77"/>
      <c r="T24" s="87"/>
      <c r="U24" s="76"/>
      <c r="V24" s="87"/>
      <c r="W24" s="77"/>
    </row>
    <row r="25" spans="1:29">
      <c r="A25" s="33">
        <v>14</v>
      </c>
      <c r="B25" s="89">
        <f t="shared" si="1"/>
        <v>0</v>
      </c>
      <c r="C25" s="476">
        <f t="shared" si="2"/>
        <v>0</v>
      </c>
      <c r="D25" s="29"/>
      <c r="E25" s="222"/>
      <c r="F25" s="89"/>
      <c r="G25" s="77"/>
      <c r="H25" s="87"/>
      <c r="I25" s="76"/>
      <c r="J25" s="87"/>
      <c r="K25" s="77"/>
      <c r="L25" s="87"/>
      <c r="M25" s="76"/>
      <c r="N25" s="87"/>
      <c r="O25" s="208"/>
      <c r="P25" s="87"/>
      <c r="Q25" s="76"/>
      <c r="R25" s="87"/>
      <c r="S25" s="77"/>
      <c r="T25" s="87"/>
      <c r="U25" s="76"/>
      <c r="V25" s="87"/>
      <c r="W25" s="77"/>
      <c r="X25">
        <f t="shared" si="3"/>
        <v>0</v>
      </c>
      <c r="Y25">
        <f t="shared" si="0"/>
        <v>0</v>
      </c>
    </row>
    <row r="26" spans="1:29" ht="15.75" thickBot="1">
      <c r="A26" s="33">
        <v>15</v>
      </c>
      <c r="B26" s="93">
        <f t="shared" si="1"/>
        <v>0</v>
      </c>
      <c r="C26" s="292">
        <f t="shared" si="2"/>
        <v>0</v>
      </c>
      <c r="D26" s="477"/>
      <c r="E26" s="478"/>
      <c r="F26" s="93"/>
      <c r="G26" s="79"/>
      <c r="H26" s="93"/>
      <c r="I26" s="78"/>
      <c r="J26" s="93"/>
      <c r="K26" s="79"/>
      <c r="L26" s="93"/>
      <c r="M26" s="78"/>
      <c r="N26" s="93"/>
      <c r="O26" s="312"/>
      <c r="P26" s="93"/>
      <c r="Q26" s="78"/>
      <c r="R26" s="93"/>
      <c r="S26" s="79"/>
      <c r="T26" s="93"/>
      <c r="U26" s="78"/>
      <c r="V26" s="93"/>
      <c r="W26" s="79"/>
      <c r="X26">
        <f t="shared" si="3"/>
        <v>0</v>
      </c>
      <c r="Y26">
        <f t="shared" si="0"/>
        <v>0</v>
      </c>
    </row>
    <row r="27" spans="1:29" ht="15.75" thickBot="1">
      <c r="B27" s="141">
        <f>Z10</f>
        <v>18</v>
      </c>
      <c r="W27">
        <f>SUM(W12:W26)</f>
        <v>0</v>
      </c>
    </row>
    <row r="28" spans="1:29" ht="15.75" thickBot="1">
      <c r="B28" s="33" t="s">
        <v>5</v>
      </c>
      <c r="C28" s="140">
        <f>AA10</f>
        <v>9</v>
      </c>
      <c r="F28" s="34"/>
      <c r="G28" t="s">
        <v>20</v>
      </c>
    </row>
    <row r="29" spans="1:29" ht="15.75" thickBot="1">
      <c r="C29" s="33" t="s">
        <v>6</v>
      </c>
      <c r="I29" s="980" t="s">
        <v>45</v>
      </c>
      <c r="J29" s="981"/>
      <c r="K29" s="981"/>
      <c r="L29" s="981"/>
      <c r="M29" s="981"/>
      <c r="N29" s="981"/>
      <c r="O29" s="981"/>
      <c r="P29" s="982"/>
    </row>
    <row r="30" spans="1:29" ht="15.75" thickBot="1">
      <c r="F30" s="35"/>
      <c r="G30" t="s">
        <v>21</v>
      </c>
      <c r="I30" s="283" t="s">
        <v>14</v>
      </c>
      <c r="J30" s="3"/>
      <c r="K30" s="3"/>
      <c r="L30" s="3"/>
      <c r="M30" s="3"/>
      <c r="N30" s="3"/>
      <c r="O30" s="3"/>
      <c r="P30" s="11"/>
    </row>
    <row r="31" spans="1:29" ht="15.75" thickBot="1">
      <c r="B31" s="464" t="s">
        <v>168</v>
      </c>
      <c r="I31" s="596" t="s">
        <v>345</v>
      </c>
      <c r="J31" s="284"/>
      <c r="K31" s="284"/>
      <c r="L31" s="284"/>
      <c r="M31" s="284"/>
      <c r="N31" s="284"/>
      <c r="O31" s="284"/>
      <c r="P31" s="286"/>
    </row>
    <row r="32" spans="1:29" ht="21.75" thickBot="1">
      <c r="B32" s="463" t="s">
        <v>261</v>
      </c>
      <c r="F32" s="50"/>
      <c r="G32" t="s">
        <v>37</v>
      </c>
      <c r="I32" s="596" t="s">
        <v>346</v>
      </c>
      <c r="J32" s="284"/>
      <c r="K32" s="284"/>
      <c r="L32" s="284"/>
      <c r="M32" s="284"/>
      <c r="N32" s="284"/>
      <c r="O32" s="284"/>
      <c r="P32" s="286"/>
    </row>
    <row r="33" spans="2:16" ht="18.75">
      <c r="B33" s="465" t="s">
        <v>262</v>
      </c>
      <c r="I33" s="596" t="s">
        <v>347</v>
      </c>
      <c r="J33" s="284"/>
      <c r="K33" s="284"/>
      <c r="L33" s="284"/>
      <c r="M33" s="284"/>
      <c r="N33" s="284"/>
      <c r="O33" s="284"/>
      <c r="P33" s="286"/>
    </row>
    <row r="34" spans="2:16">
      <c r="I34" s="134"/>
      <c r="J34" s="113"/>
      <c r="K34" s="3"/>
      <c r="L34" s="3"/>
      <c r="M34" s="113"/>
      <c r="N34" s="3"/>
      <c r="O34" s="3"/>
      <c r="P34" s="11"/>
    </row>
    <row r="35" spans="2:16">
      <c r="I35" s="134"/>
      <c r="J35" s="113"/>
      <c r="K35" s="3"/>
      <c r="L35" s="3"/>
      <c r="M35" s="3"/>
      <c r="N35" s="3"/>
      <c r="O35" s="3"/>
      <c r="P35" s="11"/>
    </row>
    <row r="36" spans="2:16" ht="15.75" thickBot="1">
      <c r="I36" s="285"/>
      <c r="J36" s="138"/>
      <c r="K36" s="135"/>
      <c r="L36" s="135"/>
      <c r="M36" s="135"/>
      <c r="N36" s="135"/>
      <c r="O36" s="135"/>
      <c r="P36" s="136"/>
    </row>
    <row r="40" spans="2:16">
      <c r="B40" t="s">
        <v>47</v>
      </c>
    </row>
    <row r="41" spans="2:16">
      <c r="B41" t="s">
        <v>48</v>
      </c>
    </row>
  </sheetData>
  <sortState ref="D12:E23">
    <sortCondition ref="D12:D23"/>
  </sortState>
  <mergeCells count="24">
    <mergeCell ref="F5:W5"/>
    <mergeCell ref="F6:F9"/>
    <mergeCell ref="G6:G9"/>
    <mergeCell ref="H6:H9"/>
    <mergeCell ref="I6:I9"/>
    <mergeCell ref="J6:J9"/>
    <mergeCell ref="K6:K9"/>
    <mergeCell ref="L6:L9"/>
    <mergeCell ref="M6:M9"/>
    <mergeCell ref="N6:N9"/>
    <mergeCell ref="V6:V9"/>
    <mergeCell ref="W6:W9"/>
    <mergeCell ref="Q6:Q9"/>
    <mergeCell ref="R6:R9"/>
    <mergeCell ref="S6:S9"/>
    <mergeCell ref="T6:T9"/>
    <mergeCell ref="AB16:AC16"/>
    <mergeCell ref="U6:U9"/>
    <mergeCell ref="I29:P29"/>
    <mergeCell ref="D7:E7"/>
    <mergeCell ref="B9:C9"/>
    <mergeCell ref="D9:E9"/>
    <mergeCell ref="O6:O9"/>
    <mergeCell ref="P6:P9"/>
  </mergeCells>
  <conditionalFormatting sqref="V12:V26">
    <cfRule type="cellIs" dxfId="25" priority="9" operator="greaterThan">
      <formula>1</formula>
    </cfRule>
    <cfRule type="cellIs" dxfId="24" priority="10" operator="greaterThan">
      <formula>1</formula>
    </cfRule>
  </conditionalFormatting>
  <conditionalFormatting sqref="F12:F26 H12:H26 J12:J26 L12:L26 N12:N26 P12:P26 R12:R26 T12:T26 V12:V26">
    <cfRule type="cellIs" dxfId="23" priority="6" operator="greaterThan">
      <formula>0</formula>
    </cfRule>
    <cfRule type="cellIs" dxfId="22" priority="7" operator="greaterThan">
      <formula>1</formula>
    </cfRule>
    <cfRule type="cellIs" dxfId="21" priority="8" operator="greaterThan">
      <formula>0</formula>
    </cfRule>
  </conditionalFormatting>
  <conditionalFormatting sqref="AE11:AE16">
    <cfRule type="cellIs" dxfId="20" priority="4" operator="greaterThan">
      <formula>0</formula>
    </cfRule>
    <cfRule type="cellIs" dxfId="19" priority="5" operator="greaterThan">
      <formula>0</formula>
    </cfRule>
  </conditionalFormatting>
  <conditionalFormatting sqref="B12:B26">
    <cfRule type="cellIs" dxfId="18" priority="1" operator="greaterThan">
      <formula>0</formula>
    </cfRule>
    <cfRule type="cellIs" dxfId="17" priority="2" operator="greaterThan">
      <formula>1</formula>
    </cfRule>
    <cfRule type="cellIs" dxfId="16" priority="3" operator="greaterThan">
      <formula>0</formula>
    </cfRule>
  </conditionalFormatting>
  <hyperlinks>
    <hyperlink ref="AE11" location="'risultati fase invernale'!A1" display="'risultati fase invernale'!A1"/>
    <hyperlink ref="AE12" location="'Classifica Marcatori'!A1" display="'Classifica Marcatori'!A1"/>
    <hyperlink ref="AE13" location="CLASSIFICHE!A1" display="CLASSIFICHE!A1"/>
    <hyperlink ref="AE10" r:id="rId1"/>
    <hyperlink ref="AE9" r:id="rId2"/>
  </hyperlinks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dimension ref="B2:AO33"/>
  <sheetViews>
    <sheetView showGridLines="0" topLeftCell="A4" workbookViewId="0">
      <selection activeCell="AI30" sqref="AI30"/>
    </sheetView>
  </sheetViews>
  <sheetFormatPr defaultRowHeight="15"/>
  <cols>
    <col min="1" max="1" width="1.5703125" customWidth="1"/>
    <col min="2" max="2" width="2.7109375" customWidth="1"/>
    <col min="3" max="4" width="3.85546875" customWidth="1"/>
    <col min="5" max="5" width="13.28515625" customWidth="1"/>
    <col min="6" max="6" width="10.85546875" customWidth="1"/>
    <col min="7" max="30" width="2.42578125" customWidth="1"/>
    <col min="31" max="32" width="6.28515625" customWidth="1"/>
    <col min="33" max="34" width="0.5703125" customWidth="1"/>
    <col min="35" max="35" width="6.28515625" customWidth="1"/>
    <col min="36" max="36" width="10.85546875" style="111" customWidth="1"/>
    <col min="37" max="37" width="2.85546875" style="111" customWidth="1"/>
    <col min="38" max="40" width="9.140625" style="111"/>
  </cols>
  <sheetData>
    <row r="2" spans="2:40" ht="15.75" thickBot="1">
      <c r="G2" s="992"/>
      <c r="H2" s="993"/>
      <c r="I2" s="993"/>
      <c r="J2" s="993"/>
      <c r="K2" s="993"/>
      <c r="L2" s="993"/>
      <c r="M2" s="993"/>
      <c r="N2" s="993"/>
      <c r="O2" s="993"/>
      <c r="P2" s="993"/>
      <c r="Q2" s="993"/>
      <c r="R2" s="993"/>
      <c r="S2" s="993"/>
      <c r="T2" s="993"/>
      <c r="U2" s="993"/>
      <c r="V2" s="993"/>
      <c r="W2" s="993"/>
      <c r="X2" s="994"/>
    </row>
    <row r="3" spans="2:40" ht="16.5" customHeight="1" thickBot="1">
      <c r="G3" s="995" t="s">
        <v>4</v>
      </c>
      <c r="H3" s="996"/>
      <c r="I3" s="996"/>
      <c r="J3" s="996"/>
      <c r="K3" s="996"/>
      <c r="L3" s="996"/>
      <c r="M3" s="996"/>
      <c r="N3" s="996"/>
      <c r="O3" s="996"/>
      <c r="P3" s="996"/>
      <c r="Q3" s="996"/>
      <c r="R3" s="996"/>
      <c r="S3" s="996"/>
      <c r="T3" s="996"/>
      <c r="U3" s="996"/>
      <c r="V3" s="996"/>
      <c r="W3" s="996"/>
      <c r="X3" s="996"/>
      <c r="Y3" s="996"/>
      <c r="Z3" s="996"/>
      <c r="AA3" s="996"/>
      <c r="AB3" s="996"/>
      <c r="AC3" s="996"/>
      <c r="AD3" s="996"/>
      <c r="AE3" s="996"/>
      <c r="AF3" s="997"/>
    </row>
    <row r="4" spans="2:40" ht="21" customHeight="1">
      <c r="D4" s="2"/>
      <c r="E4" s="7"/>
      <c r="F4" s="8"/>
      <c r="G4" s="922" t="s">
        <v>230</v>
      </c>
      <c r="H4" s="924">
        <v>41566</v>
      </c>
      <c r="I4" s="922" t="s">
        <v>310</v>
      </c>
      <c r="J4" s="929">
        <v>41566</v>
      </c>
      <c r="K4" s="922" t="s">
        <v>230</v>
      </c>
      <c r="L4" s="929">
        <v>41566</v>
      </c>
      <c r="M4" s="922" t="s">
        <v>310</v>
      </c>
      <c r="N4" s="929">
        <v>41566</v>
      </c>
      <c r="O4" s="922" t="s">
        <v>230</v>
      </c>
      <c r="P4" s="929">
        <v>41575</v>
      </c>
      <c r="Q4" s="922" t="s">
        <v>310</v>
      </c>
      <c r="R4" s="929"/>
      <c r="S4" s="927"/>
      <c r="T4" s="924"/>
      <c r="U4" s="922"/>
      <c r="V4" s="929"/>
      <c r="W4" s="922"/>
      <c r="X4" s="929"/>
      <c r="Y4" s="1001"/>
      <c r="Z4" s="998"/>
      <c r="AA4" s="1006"/>
      <c r="AB4" s="998"/>
      <c r="AC4" s="1001"/>
      <c r="AD4" s="998"/>
      <c r="AE4" s="1006"/>
      <c r="AF4" s="998"/>
      <c r="AG4" s="1008"/>
      <c r="AH4" s="1003"/>
    </row>
    <row r="5" spans="2:40" ht="21.75" thickBot="1">
      <c r="D5" s="2"/>
      <c r="E5" s="820" t="s">
        <v>143</v>
      </c>
      <c r="F5" s="821"/>
      <c r="G5" s="923"/>
      <c r="H5" s="925"/>
      <c r="I5" s="923"/>
      <c r="J5" s="930"/>
      <c r="K5" s="923"/>
      <c r="L5" s="930"/>
      <c r="M5" s="923"/>
      <c r="N5" s="930"/>
      <c r="O5" s="923"/>
      <c r="P5" s="930"/>
      <c r="Q5" s="923"/>
      <c r="R5" s="930"/>
      <c r="S5" s="928"/>
      <c r="T5" s="925"/>
      <c r="U5" s="923"/>
      <c r="V5" s="930"/>
      <c r="W5" s="923"/>
      <c r="X5" s="930"/>
      <c r="Y5" s="1002"/>
      <c r="Z5" s="999"/>
      <c r="AA5" s="1007"/>
      <c r="AB5" s="999"/>
      <c r="AC5" s="1002"/>
      <c r="AD5" s="999"/>
      <c r="AE5" s="1007"/>
      <c r="AF5" s="999"/>
      <c r="AG5" s="1009"/>
      <c r="AH5" s="1004"/>
    </row>
    <row r="6" spans="2:40" ht="18.75">
      <c r="C6" s="9"/>
      <c r="D6" s="10"/>
      <c r="E6" s="3"/>
      <c r="F6" s="11"/>
      <c r="G6" s="923"/>
      <c r="H6" s="925"/>
      <c r="I6" s="923"/>
      <c r="J6" s="930"/>
      <c r="K6" s="923"/>
      <c r="L6" s="930"/>
      <c r="M6" s="923"/>
      <c r="N6" s="930"/>
      <c r="O6" s="923"/>
      <c r="P6" s="930"/>
      <c r="Q6" s="923"/>
      <c r="R6" s="930"/>
      <c r="S6" s="928"/>
      <c r="T6" s="925"/>
      <c r="U6" s="923"/>
      <c r="V6" s="930"/>
      <c r="W6" s="923"/>
      <c r="X6" s="930"/>
      <c r="Y6" s="1002"/>
      <c r="Z6" s="999"/>
      <c r="AA6" s="1007"/>
      <c r="AB6" s="999"/>
      <c r="AC6" s="1002"/>
      <c r="AD6" s="999"/>
      <c r="AE6" s="1007"/>
      <c r="AF6" s="999"/>
      <c r="AG6" s="1009"/>
      <c r="AH6" s="1004"/>
      <c r="AJ6" s="127"/>
      <c r="AK6" s="128"/>
      <c r="AL6" s="128"/>
      <c r="AM6" s="128"/>
      <c r="AN6" s="128"/>
    </row>
    <row r="7" spans="2:40" ht="18.75">
      <c r="C7" s="939" t="s">
        <v>13</v>
      </c>
      <c r="D7" s="940"/>
      <c r="E7" s="3"/>
      <c r="F7" s="11"/>
      <c r="G7" s="923"/>
      <c r="H7" s="926"/>
      <c r="I7" s="923"/>
      <c r="J7" s="931"/>
      <c r="K7" s="923"/>
      <c r="L7" s="931"/>
      <c r="M7" s="923"/>
      <c r="N7" s="931"/>
      <c r="O7" s="923"/>
      <c r="P7" s="931"/>
      <c r="Q7" s="923"/>
      <c r="R7" s="931"/>
      <c r="S7" s="928"/>
      <c r="T7" s="926"/>
      <c r="U7" s="923"/>
      <c r="V7" s="931"/>
      <c r="W7" s="923"/>
      <c r="X7" s="931"/>
      <c r="Y7" s="1002"/>
      <c r="Z7" s="1000"/>
      <c r="AA7" s="1007"/>
      <c r="AB7" s="1000"/>
      <c r="AC7" s="1002"/>
      <c r="AD7" s="1000"/>
      <c r="AE7" s="1007"/>
      <c r="AF7" s="1000"/>
      <c r="AG7" s="1009"/>
      <c r="AH7" s="1005"/>
      <c r="AJ7" s="127"/>
      <c r="AK7" s="128"/>
      <c r="AL7" s="128"/>
      <c r="AM7" s="128"/>
      <c r="AN7" s="128"/>
    </row>
    <row r="8" spans="2:40" ht="19.5" thickBot="1">
      <c r="C8" s="12"/>
      <c r="D8" s="13"/>
      <c r="E8" s="14"/>
      <c r="F8" s="15"/>
      <c r="G8" s="71">
        <v>8</v>
      </c>
      <c r="H8" s="72">
        <v>4</v>
      </c>
      <c r="I8" s="71">
        <v>8</v>
      </c>
      <c r="J8" s="72">
        <v>0</v>
      </c>
      <c r="K8" s="121">
        <v>2</v>
      </c>
      <c r="L8" s="122">
        <v>0</v>
      </c>
      <c r="M8" s="121">
        <v>4</v>
      </c>
      <c r="N8" s="122">
        <v>0</v>
      </c>
      <c r="O8" s="121">
        <v>6</v>
      </c>
      <c r="P8" s="122">
        <v>3</v>
      </c>
      <c r="Q8" s="71">
        <v>2</v>
      </c>
      <c r="R8" s="72">
        <v>1</v>
      </c>
      <c r="S8" s="121"/>
      <c r="T8" s="122"/>
      <c r="U8" s="71"/>
      <c r="V8" s="72"/>
      <c r="W8" s="121"/>
      <c r="X8" s="122"/>
      <c r="Y8" s="71"/>
      <c r="Z8" s="72"/>
      <c r="AA8" s="121"/>
      <c r="AB8" s="122"/>
      <c r="AC8" s="71"/>
      <c r="AD8" s="72"/>
      <c r="AE8" s="71"/>
      <c r="AF8" s="72"/>
      <c r="AG8" s="80">
        <f>G8+I8+K8+M8+O8+Q8+S8+U8+W8+Y8+AA8+AC8+AE8</f>
        <v>30</v>
      </c>
      <c r="AH8" s="81">
        <f>H8+J8+L8+N8+P8+R8+T8+V8+X8+Z8+AB8+AD8+AF8</f>
        <v>8</v>
      </c>
      <c r="AJ8" s="127"/>
      <c r="AK8" s="539" t="s">
        <v>327</v>
      </c>
      <c r="AL8" s="128"/>
      <c r="AM8" s="128"/>
      <c r="AN8" s="128"/>
    </row>
    <row r="9" spans="2:40" ht="19.5" thickBot="1">
      <c r="C9" s="20" t="s">
        <v>14</v>
      </c>
      <c r="D9" s="20" t="s">
        <v>15</v>
      </c>
      <c r="E9" s="21" t="s">
        <v>16</v>
      </c>
      <c r="F9" s="22"/>
      <c r="G9" s="67" t="s">
        <v>14</v>
      </c>
      <c r="H9" s="68" t="s">
        <v>15</v>
      </c>
      <c r="I9" s="67" t="s">
        <v>14</v>
      </c>
      <c r="J9" s="68" t="s">
        <v>15</v>
      </c>
      <c r="K9" s="67" t="s">
        <v>14</v>
      </c>
      <c r="L9" s="68" t="s">
        <v>15</v>
      </c>
      <c r="M9" s="67" t="s">
        <v>14</v>
      </c>
      <c r="N9" s="68" t="s">
        <v>15</v>
      </c>
      <c r="O9" s="67" t="s">
        <v>14</v>
      </c>
      <c r="P9" s="68" t="s">
        <v>15</v>
      </c>
      <c r="Q9" s="67" t="s">
        <v>14</v>
      </c>
      <c r="R9" s="68" t="s">
        <v>15</v>
      </c>
      <c r="S9" s="65" t="s">
        <v>14</v>
      </c>
      <c r="T9" s="66" t="s">
        <v>15</v>
      </c>
      <c r="U9" s="67" t="s">
        <v>14</v>
      </c>
      <c r="V9" s="68" t="s">
        <v>15</v>
      </c>
      <c r="W9" s="65" t="s">
        <v>14</v>
      </c>
      <c r="X9" s="66" t="s">
        <v>15</v>
      </c>
      <c r="Y9" s="67" t="s">
        <v>14</v>
      </c>
      <c r="Z9" s="68" t="s">
        <v>15</v>
      </c>
      <c r="AA9" s="65" t="s">
        <v>14</v>
      </c>
      <c r="AB9" s="66" t="s">
        <v>15</v>
      </c>
      <c r="AC9" s="67" t="s">
        <v>14</v>
      </c>
      <c r="AD9" s="68" t="s">
        <v>15</v>
      </c>
      <c r="AE9" s="65" t="s">
        <v>14</v>
      </c>
      <c r="AF9" s="66" t="s">
        <v>15</v>
      </c>
      <c r="AG9" s="23"/>
      <c r="AH9" s="24"/>
      <c r="AJ9" s="127"/>
      <c r="AK9" s="128"/>
      <c r="AL9" s="128"/>
      <c r="AM9" s="128"/>
      <c r="AN9" s="128"/>
    </row>
    <row r="10" spans="2:40" ht="15.75" customHeight="1" thickBot="1">
      <c r="B10" s="33">
        <v>1</v>
      </c>
      <c r="C10" s="83">
        <f>AG10</f>
        <v>18</v>
      </c>
      <c r="D10" s="123">
        <f>AH10</f>
        <v>0</v>
      </c>
      <c r="E10" s="598" t="s">
        <v>335</v>
      </c>
      <c r="F10" s="600" t="s">
        <v>336</v>
      </c>
      <c r="G10" s="83">
        <v>4</v>
      </c>
      <c r="H10" s="84"/>
      <c r="I10" s="85">
        <v>4</v>
      </c>
      <c r="J10" s="86"/>
      <c r="K10" s="83">
        <v>1</v>
      </c>
      <c r="L10" s="84"/>
      <c r="M10" s="85">
        <v>2</v>
      </c>
      <c r="N10" s="86"/>
      <c r="O10" s="83">
        <v>6</v>
      </c>
      <c r="P10" s="84"/>
      <c r="Q10" s="85">
        <v>1</v>
      </c>
      <c r="R10" s="86"/>
      <c r="S10" s="83"/>
      <c r="T10" s="84"/>
      <c r="U10" s="85"/>
      <c r="V10" s="86"/>
      <c r="W10" s="83"/>
      <c r="X10" s="84"/>
      <c r="Y10" s="85"/>
      <c r="Z10" s="86"/>
      <c r="AA10" s="83"/>
      <c r="AB10" s="84"/>
      <c r="AC10" s="85"/>
      <c r="AD10" s="86"/>
      <c r="AE10" s="83"/>
      <c r="AF10" s="84"/>
      <c r="AG10" s="82">
        <f>G10+I10+K10+M10+O10+Q10+S10+U10+W10+Y10+AA10+AC10+AE10</f>
        <v>18</v>
      </c>
      <c r="AH10" s="28">
        <f t="shared" ref="AH10:AH25" si="0">H10+J10+L10+N10+P10+R10+T10+V10+X10+Z10+AB10+AD10+AF10</f>
        <v>0</v>
      </c>
      <c r="AJ10" s="127"/>
      <c r="AK10" s="535" t="s">
        <v>328</v>
      </c>
      <c r="AL10" s="128"/>
      <c r="AM10" s="128"/>
      <c r="AN10" s="128"/>
    </row>
    <row r="11" spans="2:40" ht="15.75" customHeight="1" thickBot="1">
      <c r="B11" s="33">
        <v>2</v>
      </c>
      <c r="C11" s="87">
        <f t="shared" ref="C11:D25" si="1">AG11</f>
        <v>0</v>
      </c>
      <c r="D11" s="124">
        <f t="shared" si="1"/>
        <v>0</v>
      </c>
      <c r="E11" s="291" t="s">
        <v>125</v>
      </c>
      <c r="F11" s="290" t="s">
        <v>126</v>
      </c>
      <c r="G11" s="87"/>
      <c r="H11" s="88"/>
      <c r="I11" s="89"/>
      <c r="J11" s="90"/>
      <c r="K11" s="87"/>
      <c r="L11" s="88"/>
      <c r="M11" s="89"/>
      <c r="N11" s="90"/>
      <c r="O11" s="87"/>
      <c r="P11" s="88"/>
      <c r="Q11" s="89"/>
      <c r="R11" s="90"/>
      <c r="S11" s="87"/>
      <c r="T11" s="88"/>
      <c r="U11" s="89"/>
      <c r="V11" s="90"/>
      <c r="W11" s="87"/>
      <c r="X11" s="88"/>
      <c r="Y11" s="89"/>
      <c r="Z11" s="90"/>
      <c r="AA11" s="87"/>
      <c r="AB11" s="88"/>
      <c r="AC11" s="89"/>
      <c r="AD11" s="90"/>
      <c r="AE11" s="87"/>
      <c r="AF11" s="88"/>
      <c r="AG11" s="82">
        <f t="shared" ref="AG11:AG25" si="2">G11+I11+K11+M11+O11+Q11+S11+U11+W11+Y11+AA11+AC11+AE11</f>
        <v>0</v>
      </c>
      <c r="AH11" s="30">
        <f t="shared" si="0"/>
        <v>0</v>
      </c>
      <c r="AJ11" s="127"/>
      <c r="AK11" s="242"/>
      <c r="AL11" s="128"/>
      <c r="AM11" s="128"/>
      <c r="AN11" s="128"/>
    </row>
    <row r="12" spans="2:40" ht="15.75" customHeight="1" thickBot="1">
      <c r="B12" s="33">
        <v>3</v>
      </c>
      <c r="C12" s="87">
        <f t="shared" si="1"/>
        <v>0</v>
      </c>
      <c r="D12" s="124">
        <f t="shared" si="1"/>
        <v>0</v>
      </c>
      <c r="E12" s="598" t="s">
        <v>337</v>
      </c>
      <c r="F12" s="600" t="s">
        <v>52</v>
      </c>
      <c r="G12" s="87"/>
      <c r="H12" s="88"/>
      <c r="I12" s="89"/>
      <c r="J12" s="90"/>
      <c r="K12" s="87"/>
      <c r="L12" s="88"/>
      <c r="M12" s="89"/>
      <c r="N12" s="90"/>
      <c r="O12" s="87"/>
      <c r="P12" s="88"/>
      <c r="Q12" s="89"/>
      <c r="R12" s="90"/>
      <c r="S12" s="87"/>
      <c r="T12" s="88"/>
      <c r="U12" s="89"/>
      <c r="V12" s="90"/>
      <c r="W12" s="87"/>
      <c r="X12" s="88"/>
      <c r="Y12" s="89"/>
      <c r="Z12" s="90"/>
      <c r="AA12" s="87"/>
      <c r="AB12" s="88"/>
      <c r="AC12" s="89"/>
      <c r="AD12" s="90"/>
      <c r="AE12" s="87"/>
      <c r="AF12" s="88"/>
      <c r="AG12" s="82">
        <f t="shared" si="2"/>
        <v>0</v>
      </c>
      <c r="AH12" s="30">
        <f t="shared" si="0"/>
        <v>0</v>
      </c>
      <c r="AJ12" s="127"/>
      <c r="AK12" s="536" t="s">
        <v>315</v>
      </c>
      <c r="AL12" s="128"/>
      <c r="AM12" s="128"/>
      <c r="AN12" s="128"/>
    </row>
    <row r="13" spans="2:40" ht="15.75" customHeight="1" thickBot="1">
      <c r="B13" s="33">
        <v>4</v>
      </c>
      <c r="C13" s="87">
        <f t="shared" si="1"/>
        <v>0</v>
      </c>
      <c r="D13" s="124">
        <f t="shared" si="1"/>
        <v>0</v>
      </c>
      <c r="E13" s="114" t="s">
        <v>338</v>
      </c>
      <c r="F13" s="116" t="s">
        <v>339</v>
      </c>
      <c r="G13" s="87"/>
      <c r="H13" s="88"/>
      <c r="I13" s="89"/>
      <c r="J13" s="90"/>
      <c r="K13" s="87"/>
      <c r="L13" s="88"/>
      <c r="M13" s="89"/>
      <c r="N13" s="90"/>
      <c r="O13" s="87"/>
      <c r="P13" s="88"/>
      <c r="Q13" s="89"/>
      <c r="R13" s="90"/>
      <c r="S13" s="87"/>
      <c r="T13" s="88"/>
      <c r="U13" s="89"/>
      <c r="V13" s="90"/>
      <c r="W13" s="87"/>
      <c r="X13" s="88"/>
      <c r="Y13" s="89"/>
      <c r="Z13" s="90"/>
      <c r="AA13" s="87"/>
      <c r="AB13" s="88"/>
      <c r="AC13" s="89"/>
      <c r="AD13" s="90"/>
      <c r="AE13" s="87"/>
      <c r="AF13" s="88"/>
      <c r="AG13" s="82">
        <f t="shared" si="2"/>
        <v>0</v>
      </c>
      <c r="AH13" s="30">
        <f t="shared" si="0"/>
        <v>0</v>
      </c>
      <c r="AJ13" s="127"/>
      <c r="AK13" s="536" t="s">
        <v>314</v>
      </c>
      <c r="AL13" s="128"/>
      <c r="AM13" s="128"/>
      <c r="AN13" s="128"/>
    </row>
    <row r="14" spans="2:40" ht="15.75" customHeight="1" thickBot="1">
      <c r="B14" s="33">
        <v>5</v>
      </c>
      <c r="C14" s="87">
        <f t="shared" si="1"/>
        <v>7</v>
      </c>
      <c r="D14" s="124">
        <f t="shared" si="1"/>
        <v>0</v>
      </c>
      <c r="E14" s="114" t="s">
        <v>343</v>
      </c>
      <c r="F14" s="116" t="s">
        <v>90</v>
      </c>
      <c r="G14" s="87">
        <v>3</v>
      </c>
      <c r="H14" s="88"/>
      <c r="I14" s="89">
        <v>2</v>
      </c>
      <c r="J14" s="90"/>
      <c r="K14" s="87"/>
      <c r="L14" s="88"/>
      <c r="M14" s="89">
        <v>2</v>
      </c>
      <c r="N14" s="90"/>
      <c r="O14" s="87"/>
      <c r="P14" s="88"/>
      <c r="Q14" s="89"/>
      <c r="R14" s="90"/>
      <c r="S14" s="87"/>
      <c r="T14" s="88"/>
      <c r="U14" s="89"/>
      <c r="V14" s="90"/>
      <c r="W14" s="87"/>
      <c r="X14" s="88"/>
      <c r="Y14" s="89"/>
      <c r="Z14" s="90"/>
      <c r="AA14" s="87"/>
      <c r="AB14" s="88"/>
      <c r="AC14" s="89"/>
      <c r="AD14" s="90"/>
      <c r="AE14" s="87"/>
      <c r="AF14" s="88"/>
      <c r="AG14" s="82">
        <f t="shared" si="2"/>
        <v>7</v>
      </c>
      <c r="AH14" s="30">
        <f t="shared" si="0"/>
        <v>0</v>
      </c>
      <c r="AJ14" s="127"/>
      <c r="AK14" s="537" t="s">
        <v>313</v>
      </c>
      <c r="AL14" s="128"/>
      <c r="AM14" s="128"/>
      <c r="AN14" s="128"/>
    </row>
    <row r="15" spans="2:40" ht="15.75" customHeight="1" thickBot="1">
      <c r="B15" s="33">
        <v>6</v>
      </c>
      <c r="C15" s="87">
        <f t="shared" si="1"/>
        <v>0</v>
      </c>
      <c r="D15" s="124">
        <f t="shared" si="1"/>
        <v>0</v>
      </c>
      <c r="E15" s="597" t="s">
        <v>120</v>
      </c>
      <c r="F15" s="599" t="s">
        <v>132</v>
      </c>
      <c r="G15" s="87"/>
      <c r="H15" s="88"/>
      <c r="I15" s="89"/>
      <c r="J15" s="90"/>
      <c r="K15" s="87"/>
      <c r="L15" s="88"/>
      <c r="M15" s="89"/>
      <c r="N15" s="90"/>
      <c r="O15" s="87"/>
      <c r="P15" s="88"/>
      <c r="Q15" s="89"/>
      <c r="R15" s="90"/>
      <c r="S15" s="87"/>
      <c r="T15" s="88"/>
      <c r="U15" s="89"/>
      <c r="V15" s="90"/>
      <c r="W15" s="87"/>
      <c r="X15" s="88"/>
      <c r="Y15" s="89"/>
      <c r="Z15" s="90"/>
      <c r="AA15" s="87"/>
      <c r="AB15" s="88"/>
      <c r="AC15" s="89"/>
      <c r="AD15" s="90"/>
      <c r="AE15" s="87"/>
      <c r="AF15" s="88"/>
      <c r="AG15" s="82">
        <f t="shared" si="2"/>
        <v>0</v>
      </c>
      <c r="AH15" s="30">
        <f t="shared" si="0"/>
        <v>0</v>
      </c>
      <c r="AJ15" s="127"/>
      <c r="AK15" s="536"/>
      <c r="AL15" s="128"/>
      <c r="AM15" s="128"/>
      <c r="AN15" s="128"/>
    </row>
    <row r="16" spans="2:40" ht="15.75" customHeight="1" thickBot="1">
      <c r="B16" s="33">
        <v>7</v>
      </c>
      <c r="C16" s="87">
        <f t="shared" si="1"/>
        <v>0</v>
      </c>
      <c r="D16" s="124">
        <f t="shared" si="1"/>
        <v>0</v>
      </c>
      <c r="E16" s="597" t="s">
        <v>32</v>
      </c>
      <c r="F16" s="599" t="s">
        <v>90</v>
      </c>
      <c r="G16" s="87"/>
      <c r="H16" s="88"/>
      <c r="I16" s="89"/>
      <c r="J16" s="90"/>
      <c r="K16" s="87"/>
      <c r="L16" s="88"/>
      <c r="M16" s="89"/>
      <c r="N16" s="90"/>
      <c r="O16" s="87"/>
      <c r="P16" s="88"/>
      <c r="Q16" s="89"/>
      <c r="R16" s="90"/>
      <c r="S16" s="87"/>
      <c r="T16" s="88"/>
      <c r="U16" s="89"/>
      <c r="V16" s="90"/>
      <c r="W16" s="87"/>
      <c r="X16" s="88"/>
      <c r="Y16" s="89"/>
      <c r="Z16" s="90"/>
      <c r="AA16" s="87"/>
      <c r="AB16" s="88"/>
      <c r="AC16" s="89"/>
      <c r="AD16" s="90"/>
      <c r="AE16" s="87"/>
      <c r="AF16" s="88"/>
      <c r="AG16" s="82">
        <f t="shared" si="2"/>
        <v>0</v>
      </c>
      <c r="AH16" s="30">
        <f t="shared" si="0"/>
        <v>0</v>
      </c>
      <c r="AJ16" s="127"/>
      <c r="AK16" s="271"/>
      <c r="AL16" s="128"/>
      <c r="AM16" s="128"/>
      <c r="AN16" s="128"/>
    </row>
    <row r="17" spans="2:41" ht="15.75" customHeight="1" thickBot="1">
      <c r="B17" s="33">
        <v>8</v>
      </c>
      <c r="C17" s="87">
        <f t="shared" si="1"/>
        <v>0</v>
      </c>
      <c r="D17" s="124">
        <f t="shared" si="1"/>
        <v>0</v>
      </c>
      <c r="E17" s="114" t="s">
        <v>340</v>
      </c>
      <c r="F17" s="115" t="s">
        <v>114</v>
      </c>
      <c r="G17" s="87"/>
      <c r="H17" s="88"/>
      <c r="I17" s="89"/>
      <c r="J17" s="90"/>
      <c r="K17" s="87"/>
      <c r="L17" s="88"/>
      <c r="M17" s="89"/>
      <c r="N17" s="90"/>
      <c r="O17" s="87"/>
      <c r="P17" s="88"/>
      <c r="Q17" s="89"/>
      <c r="R17" s="90"/>
      <c r="S17" s="87"/>
      <c r="T17" s="88"/>
      <c r="U17" s="89"/>
      <c r="V17" s="90"/>
      <c r="W17" s="87"/>
      <c r="X17" s="88"/>
      <c r="Y17" s="89"/>
      <c r="Z17" s="90"/>
      <c r="AA17" s="87"/>
      <c r="AB17" s="88"/>
      <c r="AC17" s="89"/>
      <c r="AD17" s="90"/>
      <c r="AE17" s="87"/>
      <c r="AF17" s="88"/>
      <c r="AG17" s="82">
        <f t="shared" si="2"/>
        <v>0</v>
      </c>
      <c r="AH17" s="30">
        <f t="shared" si="0"/>
        <v>0</v>
      </c>
      <c r="AJ17" s="127"/>
      <c r="AK17" s="271"/>
      <c r="AL17" s="128"/>
      <c r="AM17" s="128"/>
      <c r="AN17" s="128"/>
    </row>
    <row r="18" spans="2:41" ht="15.75" customHeight="1" thickBot="1">
      <c r="B18" s="33">
        <v>9</v>
      </c>
      <c r="C18" s="87">
        <f t="shared" si="1"/>
        <v>0</v>
      </c>
      <c r="D18" s="124">
        <f t="shared" si="1"/>
        <v>0</v>
      </c>
      <c r="E18" s="114" t="s">
        <v>340</v>
      </c>
      <c r="F18" s="115" t="s">
        <v>341</v>
      </c>
      <c r="G18" s="87"/>
      <c r="H18" s="88"/>
      <c r="I18" s="89"/>
      <c r="J18" s="90"/>
      <c r="K18" s="87"/>
      <c r="L18" s="88"/>
      <c r="M18" s="89"/>
      <c r="N18" s="90"/>
      <c r="O18" s="87"/>
      <c r="P18" s="88"/>
      <c r="Q18" s="89"/>
      <c r="R18" s="90"/>
      <c r="S18" s="87"/>
      <c r="T18" s="88"/>
      <c r="U18" s="89"/>
      <c r="V18" s="90"/>
      <c r="W18" s="87"/>
      <c r="X18" s="88"/>
      <c r="Y18" s="89"/>
      <c r="Z18" s="90"/>
      <c r="AA18" s="87"/>
      <c r="AB18" s="88"/>
      <c r="AC18" s="89"/>
      <c r="AD18" s="90"/>
      <c r="AE18" s="87"/>
      <c r="AF18" s="88"/>
      <c r="AG18" s="82">
        <f t="shared" si="2"/>
        <v>0</v>
      </c>
      <c r="AH18" s="30">
        <f t="shared" si="0"/>
        <v>0</v>
      </c>
      <c r="AJ18" s="127"/>
      <c r="AK18" s="128"/>
      <c r="AL18" s="128"/>
      <c r="AM18" s="128"/>
      <c r="AN18" s="128"/>
    </row>
    <row r="19" spans="2:41" ht="15.75" customHeight="1" thickBot="1">
      <c r="B19" s="33">
        <v>10</v>
      </c>
      <c r="C19" s="87">
        <f t="shared" si="1"/>
        <v>0</v>
      </c>
      <c r="D19" s="124">
        <f t="shared" si="1"/>
        <v>0</v>
      </c>
      <c r="E19" s="114" t="s">
        <v>334</v>
      </c>
      <c r="F19" s="115" t="s">
        <v>61</v>
      </c>
      <c r="G19" s="87"/>
      <c r="H19" s="88"/>
      <c r="I19" s="85"/>
      <c r="J19" s="86"/>
      <c r="K19" s="91"/>
      <c r="L19" s="92"/>
      <c r="M19" s="85"/>
      <c r="N19" s="86"/>
      <c r="O19" s="91"/>
      <c r="P19" s="92"/>
      <c r="Q19" s="85"/>
      <c r="R19" s="86"/>
      <c r="S19" s="91"/>
      <c r="T19" s="92"/>
      <c r="U19" s="85"/>
      <c r="V19" s="86"/>
      <c r="W19" s="91"/>
      <c r="X19" s="92"/>
      <c r="Y19" s="85"/>
      <c r="Z19" s="86"/>
      <c r="AA19" s="91"/>
      <c r="AB19" s="92"/>
      <c r="AC19" s="85"/>
      <c r="AD19" s="86"/>
      <c r="AE19" s="91"/>
      <c r="AF19" s="92"/>
      <c r="AG19" s="82">
        <f t="shared" si="2"/>
        <v>0</v>
      </c>
      <c r="AH19" s="31">
        <f t="shared" si="0"/>
        <v>0</v>
      </c>
      <c r="AJ19" s="984" t="s">
        <v>331</v>
      </c>
      <c r="AK19" s="985"/>
      <c r="AL19" s="128"/>
      <c r="AM19" s="128"/>
      <c r="AN19" s="128"/>
    </row>
    <row r="20" spans="2:41" ht="15.75" customHeight="1" thickBot="1">
      <c r="B20" s="33">
        <v>11</v>
      </c>
      <c r="C20" s="87">
        <f>AG20</f>
        <v>5</v>
      </c>
      <c r="D20" s="124">
        <f>AH20</f>
        <v>0</v>
      </c>
      <c r="E20" s="114" t="s">
        <v>332</v>
      </c>
      <c r="F20" s="115" t="s">
        <v>333</v>
      </c>
      <c r="G20" s="87">
        <v>1</v>
      </c>
      <c r="H20" s="88"/>
      <c r="I20" s="85">
        <v>2</v>
      </c>
      <c r="J20" s="86"/>
      <c r="K20" s="91">
        <v>1</v>
      </c>
      <c r="L20" s="92"/>
      <c r="M20" s="85"/>
      <c r="N20" s="86"/>
      <c r="O20" s="91"/>
      <c r="P20" s="92"/>
      <c r="Q20" s="85">
        <v>1</v>
      </c>
      <c r="R20" s="86"/>
      <c r="S20" s="91"/>
      <c r="T20" s="92"/>
      <c r="U20" s="85"/>
      <c r="V20" s="86"/>
      <c r="W20" s="91"/>
      <c r="X20" s="92"/>
      <c r="Y20" s="85"/>
      <c r="Z20" s="86"/>
      <c r="AA20" s="91"/>
      <c r="AB20" s="92"/>
      <c r="AC20" s="85"/>
      <c r="AD20" s="86"/>
      <c r="AE20" s="91"/>
      <c r="AF20" s="92"/>
      <c r="AG20" s="82">
        <f>G20+I20+K20+M20+O20+Q20+S20+U20+W20+Y20+AA20+AC20+AE20</f>
        <v>5</v>
      </c>
      <c r="AH20" s="31">
        <f>H20+J20+L20+N20+P20+R20+T20+V20+X20+Z20+AB20+AD20+AF20</f>
        <v>0</v>
      </c>
      <c r="AJ20" s="531" t="s">
        <v>84</v>
      </c>
      <c r="AK20" s="505">
        <v>6</v>
      </c>
      <c r="AL20" s="128"/>
      <c r="AM20" s="128"/>
      <c r="AN20" s="128"/>
    </row>
    <row r="21" spans="2:41" ht="15.75" customHeight="1" thickBot="1">
      <c r="B21" s="33">
        <v>12</v>
      </c>
      <c r="C21" s="87">
        <f>AG21</f>
        <v>0</v>
      </c>
      <c r="D21" s="124">
        <f>AH21</f>
        <v>0</v>
      </c>
      <c r="E21" s="114"/>
      <c r="F21" s="116"/>
      <c r="G21" s="87"/>
      <c r="H21" s="88"/>
      <c r="I21" s="85"/>
      <c r="J21" s="86"/>
      <c r="K21" s="91"/>
      <c r="L21" s="92"/>
      <c r="M21" s="85"/>
      <c r="N21" s="86"/>
      <c r="O21" s="91"/>
      <c r="P21" s="92"/>
      <c r="Q21" s="85"/>
      <c r="R21" s="86"/>
      <c r="S21" s="91"/>
      <c r="T21" s="92"/>
      <c r="U21" s="85"/>
      <c r="V21" s="86"/>
      <c r="W21" s="91"/>
      <c r="X21" s="92"/>
      <c r="Y21" s="85"/>
      <c r="Z21" s="86"/>
      <c r="AA21" s="91"/>
      <c r="AB21" s="92"/>
      <c r="AC21" s="85"/>
      <c r="AD21" s="86"/>
      <c r="AE21" s="91"/>
      <c r="AF21" s="92"/>
      <c r="AG21" s="82">
        <f>G21+I21+K21+M21+O21+Q21+S21+U21+W21+Y21+AA21+AC21+AE21</f>
        <v>0</v>
      </c>
      <c r="AH21" s="31">
        <f>H21+J21+L21+N21+P21+R21+T21+V21+X21+Z21+AB21+AD21+AF21</f>
        <v>0</v>
      </c>
      <c r="AJ21" s="565" t="s">
        <v>329</v>
      </c>
      <c r="AK21" s="553">
        <v>6</v>
      </c>
      <c r="AL21" s="128"/>
      <c r="AM21" s="128"/>
      <c r="AN21" s="128"/>
    </row>
    <row r="22" spans="2:41" ht="15.75" customHeight="1" thickBot="1">
      <c r="B22" s="33">
        <v>13</v>
      </c>
      <c r="C22" s="87">
        <f t="shared" si="1"/>
        <v>0</v>
      </c>
      <c r="D22" s="124">
        <f t="shared" si="1"/>
        <v>0</v>
      </c>
      <c r="E22" s="117"/>
      <c r="F22" s="118"/>
      <c r="G22" s="87"/>
      <c r="H22" s="88"/>
      <c r="I22" s="89"/>
      <c r="J22" s="90"/>
      <c r="K22" s="87"/>
      <c r="L22" s="88"/>
      <c r="M22" s="89"/>
      <c r="N22" s="90"/>
      <c r="O22" s="87"/>
      <c r="P22" s="88"/>
      <c r="Q22" s="89"/>
      <c r="R22" s="90"/>
      <c r="S22" s="87"/>
      <c r="T22" s="88"/>
      <c r="U22" s="89"/>
      <c r="V22" s="90"/>
      <c r="W22" s="87"/>
      <c r="X22" s="88"/>
      <c r="Y22" s="89"/>
      <c r="Z22" s="90"/>
      <c r="AA22" s="87"/>
      <c r="AB22" s="88"/>
      <c r="AC22" s="89"/>
      <c r="AD22" s="90"/>
      <c r="AE22" s="87"/>
      <c r="AF22" s="88"/>
      <c r="AG22" s="82">
        <f t="shared" si="2"/>
        <v>0</v>
      </c>
      <c r="AH22" s="30">
        <f t="shared" si="0"/>
        <v>0</v>
      </c>
      <c r="AJ22" s="526" t="s">
        <v>330</v>
      </c>
      <c r="AK22" s="554">
        <v>0</v>
      </c>
    </row>
    <row r="23" spans="2:41" ht="15.75" customHeight="1" thickBot="1">
      <c r="B23" s="33">
        <v>14</v>
      </c>
      <c r="C23" s="87">
        <f t="shared" si="1"/>
        <v>0</v>
      </c>
      <c r="D23" s="124">
        <f t="shared" si="1"/>
        <v>0</v>
      </c>
      <c r="E23" s="117"/>
      <c r="F23" s="118"/>
      <c r="G23" s="87"/>
      <c r="H23" s="88"/>
      <c r="I23" s="89"/>
      <c r="J23" s="90"/>
      <c r="K23" s="87"/>
      <c r="L23" s="88"/>
      <c r="M23" s="89"/>
      <c r="N23" s="90"/>
      <c r="O23" s="87"/>
      <c r="P23" s="88"/>
      <c r="Q23" s="89"/>
      <c r="R23" s="90"/>
      <c r="S23" s="87"/>
      <c r="T23" s="88"/>
      <c r="U23" s="89"/>
      <c r="V23" s="90"/>
      <c r="W23" s="87"/>
      <c r="X23" s="88"/>
      <c r="Y23" s="89"/>
      <c r="Z23" s="90"/>
      <c r="AA23" s="87"/>
      <c r="AB23" s="88"/>
      <c r="AC23" s="89"/>
      <c r="AD23" s="90"/>
      <c r="AE23" s="87"/>
      <c r="AF23" s="88"/>
      <c r="AG23" s="82">
        <f t="shared" si="2"/>
        <v>0</v>
      </c>
      <c r="AH23" s="30">
        <f t="shared" si="0"/>
        <v>0</v>
      </c>
      <c r="AJ23" s="566" t="s">
        <v>87</v>
      </c>
      <c r="AK23" s="555">
        <v>0</v>
      </c>
    </row>
    <row r="24" spans="2:41" ht="15.75" customHeight="1" thickBot="1">
      <c r="B24" s="33">
        <v>15</v>
      </c>
      <c r="C24" s="87">
        <f t="shared" si="1"/>
        <v>0</v>
      </c>
      <c r="D24" s="124">
        <f t="shared" si="1"/>
        <v>0</v>
      </c>
      <c r="E24" s="117"/>
      <c r="F24" s="118"/>
      <c r="G24" s="87"/>
      <c r="H24" s="88"/>
      <c r="I24" s="89"/>
      <c r="J24" s="90"/>
      <c r="K24" s="87"/>
      <c r="L24" s="88"/>
      <c r="M24" s="89"/>
      <c r="N24" s="90"/>
      <c r="O24" s="87"/>
      <c r="P24" s="88"/>
      <c r="Q24" s="89"/>
      <c r="R24" s="90"/>
      <c r="S24" s="87"/>
      <c r="T24" s="88"/>
      <c r="U24" s="89"/>
      <c r="V24" s="90"/>
      <c r="W24" s="87"/>
      <c r="X24" s="88"/>
      <c r="Y24" s="89"/>
      <c r="Z24" s="90"/>
      <c r="AA24" s="87"/>
      <c r="AB24" s="88"/>
      <c r="AC24" s="89"/>
      <c r="AD24" s="90"/>
      <c r="AE24" s="87"/>
      <c r="AF24" s="88"/>
      <c r="AG24" s="82">
        <f t="shared" si="2"/>
        <v>0</v>
      </c>
      <c r="AH24" s="30">
        <f t="shared" si="0"/>
        <v>0</v>
      </c>
      <c r="AJ24" s="531" t="s">
        <v>5</v>
      </c>
      <c r="AK24" s="540">
        <f>C26</f>
        <v>30</v>
      </c>
    </row>
    <row r="25" spans="2:41" ht="15.75" customHeight="1" thickBot="1">
      <c r="B25" s="33">
        <v>16</v>
      </c>
      <c r="C25" s="93">
        <f t="shared" si="1"/>
        <v>0</v>
      </c>
      <c r="D25" s="126">
        <f t="shared" si="1"/>
        <v>0</v>
      </c>
      <c r="E25" s="117"/>
      <c r="F25" s="118"/>
      <c r="G25" s="93"/>
      <c r="H25" s="94"/>
      <c r="I25" s="95"/>
      <c r="J25" s="96"/>
      <c r="K25" s="93"/>
      <c r="L25" s="94"/>
      <c r="M25" s="95"/>
      <c r="N25" s="96"/>
      <c r="O25" s="93"/>
      <c r="P25" s="94"/>
      <c r="Q25" s="95"/>
      <c r="R25" s="96"/>
      <c r="S25" s="93"/>
      <c r="T25" s="94"/>
      <c r="U25" s="95"/>
      <c r="V25" s="96"/>
      <c r="W25" s="93"/>
      <c r="X25" s="94"/>
      <c r="Y25" s="95"/>
      <c r="Z25" s="96"/>
      <c r="AA25" s="93"/>
      <c r="AB25" s="94"/>
      <c r="AC25" s="95"/>
      <c r="AD25" s="96"/>
      <c r="AE25" s="93"/>
      <c r="AF25" s="94"/>
      <c r="AG25" s="82">
        <f t="shared" si="2"/>
        <v>0</v>
      </c>
      <c r="AH25" s="32">
        <f t="shared" si="0"/>
        <v>0</v>
      </c>
      <c r="AJ25" s="531" t="s">
        <v>6</v>
      </c>
      <c r="AK25" s="540">
        <f>D27</f>
        <v>8</v>
      </c>
    </row>
    <row r="26" spans="2:41" ht="15.75" thickBot="1">
      <c r="C26" s="139">
        <f>SUM(C10:C25)</f>
        <v>30</v>
      </c>
      <c r="M26" s="33"/>
      <c r="O26" s="33"/>
    </row>
    <row r="27" spans="2:41" ht="15.75" thickBot="1">
      <c r="C27" s="33" t="s">
        <v>5</v>
      </c>
      <c r="D27" s="140">
        <f>AH8</f>
        <v>8</v>
      </c>
      <c r="G27" s="34"/>
      <c r="H27" t="s">
        <v>20</v>
      </c>
      <c r="K27" s="145" t="s">
        <v>11</v>
      </c>
      <c r="L27" s="64"/>
      <c r="M27" s="64"/>
      <c r="N27" s="64"/>
      <c r="O27" s="8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O27" s="63"/>
    </row>
    <row r="28" spans="2:41" ht="15.75" thickBot="1">
      <c r="D28" s="33" t="s">
        <v>6</v>
      </c>
      <c r="K28" s="142" t="s">
        <v>65</v>
      </c>
      <c r="L28" s="143"/>
      <c r="M28" s="143"/>
      <c r="N28" s="143"/>
      <c r="O28" s="144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</row>
    <row r="29" spans="2:41" ht="15.75" thickBot="1">
      <c r="G29" s="35"/>
      <c r="H29" t="s">
        <v>21</v>
      </c>
      <c r="K29" s="986" t="s">
        <v>393</v>
      </c>
      <c r="L29" s="987"/>
      <c r="M29" s="987"/>
      <c r="N29" s="987"/>
      <c r="O29" s="988"/>
    </row>
    <row r="30" spans="2:41">
      <c r="K30" s="986" t="s">
        <v>344</v>
      </c>
      <c r="L30" s="987"/>
      <c r="M30" s="987"/>
      <c r="N30" s="987"/>
      <c r="O30" s="988"/>
    </row>
    <row r="31" spans="2:41">
      <c r="G31" s="111"/>
      <c r="H31" s="111"/>
      <c r="K31" s="986" t="s">
        <v>394</v>
      </c>
      <c r="L31" s="987"/>
      <c r="M31" s="987"/>
      <c r="N31" s="987"/>
      <c r="O31" s="988"/>
      <c r="S31" s="1"/>
      <c r="T31" s="1"/>
    </row>
    <row r="32" spans="2:41">
      <c r="K32" s="989"/>
      <c r="L32" s="990"/>
      <c r="M32" s="990"/>
      <c r="N32" s="990"/>
      <c r="O32" s="991"/>
    </row>
    <row r="33" spans="11:15">
      <c r="K33" s="986"/>
      <c r="L33" s="987"/>
      <c r="M33" s="987"/>
      <c r="N33" s="987"/>
      <c r="O33" s="988"/>
    </row>
  </sheetData>
  <sortState ref="E10:F19">
    <sortCondition ref="E10:E19"/>
  </sortState>
  <mergeCells count="38">
    <mergeCell ref="C7:D7"/>
    <mergeCell ref="Q4:Q7"/>
    <mergeCell ref="R4:R7"/>
    <mergeCell ref="S4:S7"/>
    <mergeCell ref="N4:N7"/>
    <mergeCell ref="AH4:AH7"/>
    <mergeCell ref="E5:F5"/>
    <mergeCell ref="AE4:AE7"/>
    <mergeCell ref="T4:T7"/>
    <mergeCell ref="L4:L7"/>
    <mergeCell ref="M4:M7"/>
    <mergeCell ref="O4:O7"/>
    <mergeCell ref="P4:P7"/>
    <mergeCell ref="AG4:AG7"/>
    <mergeCell ref="U4:U7"/>
    <mergeCell ref="K4:K7"/>
    <mergeCell ref="AB4:AB7"/>
    <mergeCell ref="AD4:AD7"/>
    <mergeCell ref="AA4:AA7"/>
    <mergeCell ref="V4:V7"/>
    <mergeCell ref="W4:W7"/>
    <mergeCell ref="G2:X2"/>
    <mergeCell ref="G4:G7"/>
    <mergeCell ref="H4:H7"/>
    <mergeCell ref="I4:I7"/>
    <mergeCell ref="J4:J7"/>
    <mergeCell ref="G3:AF3"/>
    <mergeCell ref="Z4:Z7"/>
    <mergeCell ref="AF4:AF7"/>
    <mergeCell ref="AC4:AC7"/>
    <mergeCell ref="X4:X7"/>
    <mergeCell ref="Y4:Y7"/>
    <mergeCell ref="AJ19:AK19"/>
    <mergeCell ref="K30:O30"/>
    <mergeCell ref="K31:O31"/>
    <mergeCell ref="K32:O32"/>
    <mergeCell ref="K33:O33"/>
    <mergeCell ref="K29:O29"/>
  </mergeCells>
  <conditionalFormatting sqref="G10:AF25">
    <cfRule type="cellIs" dxfId="15" priority="6" operator="greaterThan">
      <formula>0</formula>
    </cfRule>
    <cfRule type="cellIs" dxfId="14" priority="7" operator="greaterThan">
      <formula>1</formula>
    </cfRule>
    <cfRule type="cellIs" dxfId="13" priority="8" operator="greaterThan">
      <formula>0</formula>
    </cfRule>
  </conditionalFormatting>
  <conditionalFormatting sqref="AK12:AK17">
    <cfRule type="cellIs" dxfId="12" priority="4" operator="greaterThan">
      <formula>0</formula>
    </cfRule>
    <cfRule type="cellIs" dxfId="11" priority="5" operator="greaterThan">
      <formula>0</formula>
    </cfRule>
  </conditionalFormatting>
  <conditionalFormatting sqref="C10:C25">
    <cfRule type="cellIs" dxfId="10" priority="1" operator="greaterThan">
      <formula>0</formula>
    </cfRule>
    <cfRule type="cellIs" dxfId="9" priority="2" operator="greaterThan">
      <formula>1</formula>
    </cfRule>
    <cfRule type="cellIs" dxfId="8" priority="3" operator="greaterThan">
      <formula>0</formula>
    </cfRule>
  </conditionalFormatting>
  <hyperlinks>
    <hyperlink ref="AK12" location="'risultati fase invernale'!A1" display="'risultati fase invernale'!A1"/>
    <hyperlink ref="AK13" location="'Classifica Marcatori'!A1" display="'Classifica Marcatori'!A1"/>
    <hyperlink ref="AK14" location="CLASSIFICHE!A1" display="CLASSIFICHE!A1"/>
    <hyperlink ref="AK8" r:id="rId1"/>
    <hyperlink ref="AK10" r:id="rId2"/>
  </hyperlinks>
  <pageMargins left="0" right="0" top="0" bottom="0" header="0.31496062992125984" footer="0.15748031496062992"/>
  <pageSetup paperSize="9" orientation="landscape" horizontalDpi="0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C1:T96"/>
  <sheetViews>
    <sheetView showGridLines="0" workbookViewId="0">
      <selection activeCell="P16" sqref="P16"/>
    </sheetView>
  </sheetViews>
  <sheetFormatPr defaultRowHeight="15"/>
  <cols>
    <col min="1" max="1" width="0.5703125" customWidth="1"/>
    <col min="2" max="2" width="0.140625" customWidth="1"/>
    <col min="3" max="3" width="3.140625" style="322" customWidth="1"/>
    <col min="4" max="4" width="1.140625" customWidth="1"/>
    <col min="5" max="5" width="10.42578125" customWidth="1"/>
    <col min="6" max="6" width="10.7109375" bestFit="1" customWidth="1"/>
    <col min="7" max="7" width="17.42578125" customWidth="1"/>
    <col min="8" max="8" width="24.140625" customWidth="1"/>
    <col min="9" max="9" width="14.140625" customWidth="1"/>
    <col min="10" max="11" width="7.140625" customWidth="1"/>
    <col min="12" max="12" width="2.140625" customWidth="1"/>
  </cols>
  <sheetData>
    <row r="1" spans="3:20" ht="12" customHeight="1">
      <c r="D1" s="170"/>
      <c r="E1" s="171"/>
      <c r="F1" s="171"/>
      <c r="G1" s="171"/>
      <c r="H1" s="171"/>
      <c r="I1" s="171"/>
      <c r="J1" s="171"/>
      <c r="K1" s="171"/>
      <c r="L1" s="172"/>
    </row>
    <row r="2" spans="3:20">
      <c r="D2" s="173"/>
      <c r="E2" s="174"/>
      <c r="F2" s="174"/>
      <c r="G2" s="174"/>
      <c r="H2" s="174"/>
      <c r="I2" s="174"/>
      <c r="J2" s="174"/>
      <c r="K2" s="174"/>
      <c r="L2" s="175"/>
    </row>
    <row r="3" spans="3:20" ht="9.75" customHeight="1" thickBot="1">
      <c r="D3" s="176"/>
      <c r="E3" s="177"/>
      <c r="F3" s="177"/>
      <c r="G3" s="177"/>
      <c r="H3" s="177"/>
      <c r="I3" s="177"/>
      <c r="J3" s="177"/>
      <c r="K3" s="177"/>
      <c r="L3" s="178"/>
    </row>
    <row r="4" spans="3:20" ht="13.5" customHeight="1" thickBot="1">
      <c r="E4" s="293" t="s">
        <v>73</v>
      </c>
      <c r="F4" s="294" t="s">
        <v>3</v>
      </c>
      <c r="G4" s="295" t="s">
        <v>0</v>
      </c>
      <c r="H4" s="294" t="s">
        <v>1</v>
      </c>
      <c r="I4" s="295" t="s">
        <v>2</v>
      </c>
      <c r="J4" s="294" t="s">
        <v>5</v>
      </c>
      <c r="K4" s="296" t="s">
        <v>6</v>
      </c>
    </row>
    <row r="5" spans="3:20" ht="16.5" customHeight="1">
      <c r="C5" s="323">
        <v>1</v>
      </c>
      <c r="E5" s="299"/>
      <c r="F5" s="300"/>
      <c r="G5" s="364"/>
      <c r="H5" s="365"/>
      <c r="I5" s="366"/>
      <c r="J5" s="367"/>
      <c r="K5" s="368"/>
    </row>
    <row r="6" spans="3:20" ht="16.5" customHeight="1">
      <c r="C6" s="322">
        <v>2</v>
      </c>
      <c r="E6" s="301"/>
      <c r="F6" s="245"/>
      <c r="G6" s="297"/>
      <c r="H6" s="369"/>
      <c r="I6" s="349"/>
      <c r="J6" s="370"/>
      <c r="K6" s="371"/>
      <c r="T6" s="539" t="s">
        <v>327</v>
      </c>
    </row>
    <row r="7" spans="3:20" ht="16.5" customHeight="1">
      <c r="C7" s="323">
        <v>3</v>
      </c>
      <c r="E7" s="301"/>
      <c r="F7" s="245"/>
      <c r="G7" s="372"/>
      <c r="H7" s="373"/>
      <c r="I7" s="374"/>
      <c r="J7" s="370"/>
      <c r="K7" s="371"/>
      <c r="T7" s="535" t="s">
        <v>328</v>
      </c>
    </row>
    <row r="8" spans="3:20" ht="16.5" customHeight="1">
      <c r="C8" s="322">
        <v>4</v>
      </c>
      <c r="E8" s="301"/>
      <c r="F8" s="245"/>
      <c r="G8" s="372"/>
      <c r="H8" s="369"/>
      <c r="I8" s="374"/>
      <c r="J8" s="370"/>
      <c r="K8" s="371"/>
      <c r="T8" s="534" t="s">
        <v>316</v>
      </c>
    </row>
    <row r="9" spans="3:20" ht="16.5" customHeight="1">
      <c r="C9" s="323">
        <v>5</v>
      </c>
      <c r="E9" s="302"/>
      <c r="F9" s="245"/>
      <c r="G9" s="298"/>
      <c r="H9" s="369"/>
      <c r="I9" s="349"/>
      <c r="J9" s="370"/>
      <c r="K9" s="371"/>
      <c r="T9" s="534" t="s">
        <v>317</v>
      </c>
    </row>
    <row r="10" spans="3:20" ht="16.5" customHeight="1">
      <c r="C10" s="322">
        <v>6</v>
      </c>
      <c r="E10" s="302"/>
      <c r="F10" s="245"/>
      <c r="G10" s="369"/>
      <c r="H10" s="369"/>
      <c r="I10" s="374"/>
      <c r="J10" s="370"/>
      <c r="K10" s="371"/>
      <c r="T10" s="534" t="s">
        <v>318</v>
      </c>
    </row>
    <row r="11" spans="3:20" ht="16.5" customHeight="1">
      <c r="C11" s="323">
        <v>7</v>
      </c>
      <c r="E11" s="302"/>
      <c r="F11" s="245"/>
      <c r="G11" s="369"/>
      <c r="H11" s="369"/>
      <c r="I11" s="349"/>
      <c r="J11" s="370"/>
      <c r="K11" s="371"/>
      <c r="T11" s="534" t="s">
        <v>319</v>
      </c>
    </row>
    <row r="12" spans="3:20" ht="16.5" customHeight="1">
      <c r="C12" s="322">
        <v>8</v>
      </c>
      <c r="E12" s="302"/>
      <c r="F12" s="245"/>
      <c r="G12" s="372"/>
      <c r="H12" s="373"/>
      <c r="I12" s="349"/>
      <c r="J12" s="370"/>
      <c r="K12" s="371"/>
      <c r="T12" s="534" t="s">
        <v>320</v>
      </c>
    </row>
    <row r="13" spans="3:20" ht="16.5" customHeight="1">
      <c r="C13" s="323">
        <v>9</v>
      </c>
      <c r="E13" s="302"/>
      <c r="F13" s="245"/>
      <c r="G13" s="372"/>
      <c r="H13" s="369"/>
      <c r="I13" s="349"/>
      <c r="J13" s="370"/>
      <c r="K13" s="371"/>
      <c r="T13" s="534" t="s">
        <v>321</v>
      </c>
    </row>
    <row r="14" spans="3:20" ht="16.5" customHeight="1">
      <c r="C14" s="322">
        <v>10</v>
      </c>
      <c r="E14" s="302"/>
      <c r="F14" s="245"/>
      <c r="G14" s="298"/>
      <c r="H14" s="369"/>
      <c r="I14" s="374"/>
      <c r="J14" s="370"/>
      <c r="K14" s="371"/>
    </row>
    <row r="15" spans="3:20" ht="16.5" customHeight="1">
      <c r="C15" s="323">
        <v>11</v>
      </c>
      <c r="E15" s="302"/>
      <c r="F15" s="245"/>
      <c r="G15" s="369"/>
      <c r="H15" s="369"/>
      <c r="I15" s="349"/>
      <c r="J15" s="370"/>
      <c r="K15" s="371"/>
    </row>
    <row r="16" spans="3:20" ht="16.5" customHeight="1">
      <c r="C16" s="322">
        <v>12</v>
      </c>
      <c r="E16" s="302"/>
      <c r="F16" s="245"/>
      <c r="G16" s="369"/>
      <c r="H16" s="348"/>
      <c r="I16" s="349"/>
      <c r="J16" s="370"/>
      <c r="K16" s="371"/>
    </row>
    <row r="17" spans="3:11" ht="16.5" customHeight="1">
      <c r="C17" s="323">
        <v>13</v>
      </c>
      <c r="E17" s="302"/>
      <c r="F17" s="245"/>
      <c r="G17" s="369"/>
      <c r="H17" s="369"/>
      <c r="I17" s="349"/>
      <c r="J17" s="370"/>
      <c r="K17" s="371"/>
    </row>
    <row r="18" spans="3:11" ht="16.5" customHeight="1">
      <c r="C18" s="322">
        <v>14</v>
      </c>
      <c r="E18" s="302"/>
      <c r="F18" s="245"/>
      <c r="G18" s="297"/>
      <c r="H18" s="348"/>
      <c r="I18" s="374"/>
      <c r="J18" s="370"/>
      <c r="K18" s="371"/>
    </row>
    <row r="19" spans="3:11" ht="16.5" customHeight="1">
      <c r="C19" s="323">
        <v>15</v>
      </c>
      <c r="E19" s="302"/>
      <c r="F19" s="245"/>
      <c r="G19" s="381"/>
      <c r="H19" s="369"/>
      <c r="I19" s="374"/>
      <c r="J19" s="370"/>
      <c r="K19" s="371"/>
    </row>
    <row r="20" spans="3:11" ht="16.5" customHeight="1">
      <c r="C20" s="322">
        <v>16</v>
      </c>
      <c r="E20" s="302"/>
      <c r="F20" s="245"/>
      <c r="G20" s="372"/>
      <c r="H20" s="369"/>
      <c r="I20" s="349"/>
      <c r="J20" s="370"/>
      <c r="K20" s="371"/>
    </row>
    <row r="21" spans="3:11" ht="16.5" customHeight="1">
      <c r="C21" s="323">
        <v>17</v>
      </c>
      <c r="E21" s="302"/>
      <c r="F21" s="245"/>
      <c r="G21" s="372"/>
      <c r="H21" s="373"/>
      <c r="I21" s="349"/>
      <c r="J21" s="370"/>
      <c r="K21" s="371"/>
    </row>
    <row r="22" spans="3:11" ht="16.5" customHeight="1">
      <c r="C22" s="322">
        <v>18</v>
      </c>
      <c r="E22" s="302"/>
      <c r="F22" s="245"/>
      <c r="G22" s="297"/>
      <c r="H22" s="369"/>
      <c r="I22" s="374"/>
      <c r="J22" s="370"/>
      <c r="K22" s="371"/>
    </row>
    <row r="23" spans="3:11" ht="16.5" customHeight="1">
      <c r="C23" s="323">
        <v>19</v>
      </c>
      <c r="E23" s="302"/>
      <c r="F23" s="245"/>
      <c r="G23" s="381"/>
      <c r="H23" s="369"/>
      <c r="I23" s="349"/>
      <c r="J23" s="370"/>
      <c r="K23" s="371"/>
    </row>
    <row r="24" spans="3:11" ht="16.5" customHeight="1">
      <c r="C24" s="322">
        <v>20</v>
      </c>
      <c r="E24" s="302"/>
      <c r="F24" s="245"/>
      <c r="G24" s="369"/>
      <c r="H24" s="369"/>
      <c r="I24" s="374"/>
      <c r="J24" s="370"/>
      <c r="K24" s="371"/>
    </row>
    <row r="25" spans="3:11" ht="16.5" customHeight="1">
      <c r="C25" s="323">
        <v>21</v>
      </c>
      <c r="E25" s="302"/>
      <c r="F25" s="245"/>
      <c r="G25" s="298"/>
      <c r="H25" s="348"/>
      <c r="I25" s="349"/>
      <c r="J25" s="370"/>
      <c r="K25" s="371"/>
    </row>
    <row r="26" spans="3:11" ht="16.5" customHeight="1">
      <c r="C26" s="322">
        <v>22</v>
      </c>
      <c r="E26" s="302"/>
      <c r="F26" s="245"/>
      <c r="G26" s="372"/>
      <c r="H26" s="369"/>
      <c r="I26" s="349"/>
      <c r="J26" s="370"/>
      <c r="K26" s="371"/>
    </row>
    <row r="27" spans="3:11" ht="16.5" customHeight="1">
      <c r="C27" s="323">
        <v>23</v>
      </c>
      <c r="E27" s="302"/>
      <c r="F27" s="245"/>
      <c r="G27" s="372"/>
      <c r="H27" s="373"/>
      <c r="I27" s="349"/>
      <c r="J27" s="370"/>
      <c r="K27" s="371"/>
    </row>
    <row r="28" spans="3:11" ht="16.5" customHeight="1">
      <c r="C28" s="322">
        <v>24</v>
      </c>
      <c r="E28" s="302"/>
      <c r="F28" s="245"/>
      <c r="G28" s="381"/>
      <c r="H28" s="369"/>
      <c r="I28" s="374"/>
      <c r="J28" s="370"/>
      <c r="K28" s="371"/>
    </row>
    <row r="29" spans="3:11" ht="16.5" customHeight="1">
      <c r="C29" s="323">
        <v>25</v>
      </c>
      <c r="E29" s="302"/>
      <c r="F29" s="245"/>
      <c r="G29" s="297"/>
      <c r="H29" s="369"/>
      <c r="I29" s="349"/>
      <c r="J29" s="370"/>
      <c r="K29" s="371"/>
    </row>
    <row r="30" spans="3:11" ht="16.5" customHeight="1">
      <c r="C30" s="322">
        <v>26</v>
      </c>
      <c r="E30" s="302"/>
      <c r="F30" s="245"/>
      <c r="G30" s="298"/>
      <c r="H30" s="348"/>
      <c r="I30" s="485"/>
      <c r="J30" s="370"/>
      <c r="K30" s="371"/>
    </row>
    <row r="31" spans="3:11" ht="16.5" customHeight="1">
      <c r="C31" s="323">
        <v>27</v>
      </c>
      <c r="E31" s="302"/>
      <c r="F31" s="245"/>
      <c r="G31" s="372"/>
      <c r="H31" s="482"/>
      <c r="I31" s="403"/>
      <c r="J31" s="484"/>
      <c r="K31" s="371"/>
    </row>
    <row r="32" spans="3:11" ht="16.5" customHeight="1">
      <c r="C32" s="322">
        <v>28</v>
      </c>
      <c r="E32" s="302"/>
      <c r="F32" s="245"/>
      <c r="G32" s="372"/>
      <c r="H32" s="483"/>
      <c r="I32" s="403"/>
      <c r="J32" s="484"/>
      <c r="K32" s="371"/>
    </row>
    <row r="33" spans="3:11" ht="16.5" customHeight="1">
      <c r="C33" s="323">
        <v>29</v>
      </c>
      <c r="E33" s="302"/>
      <c r="F33" s="245"/>
      <c r="G33" s="372"/>
      <c r="H33" s="483"/>
      <c r="I33" s="403"/>
      <c r="J33" s="484"/>
      <c r="K33" s="371"/>
    </row>
    <row r="34" spans="3:11" ht="16.5" customHeight="1">
      <c r="C34" s="322">
        <v>30</v>
      </c>
      <c r="E34" s="302"/>
      <c r="F34" s="245"/>
      <c r="G34" s="375"/>
      <c r="H34" s="376"/>
      <c r="I34" s="350"/>
      <c r="J34" s="377"/>
      <c r="K34" s="378"/>
    </row>
    <row r="35" spans="3:11" ht="16.5" customHeight="1">
      <c r="C35" s="323">
        <v>31</v>
      </c>
      <c r="E35" s="302"/>
      <c r="F35" s="245"/>
      <c r="G35" s="297"/>
      <c r="H35" s="348"/>
      <c r="I35" s="349"/>
      <c r="J35" s="379"/>
      <c r="K35" s="380"/>
    </row>
    <row r="36" spans="3:11" ht="16.5" customHeight="1">
      <c r="C36" s="322">
        <v>32</v>
      </c>
      <c r="E36" s="302"/>
      <c r="F36" s="245"/>
      <c r="G36" s="369"/>
      <c r="H36" s="369"/>
      <c r="I36" s="321"/>
      <c r="J36" s="379"/>
      <c r="K36" s="380"/>
    </row>
    <row r="37" spans="3:11" ht="16.5" customHeight="1">
      <c r="C37" s="323">
        <v>33</v>
      </c>
      <c r="E37" s="302"/>
      <c r="F37" s="245"/>
      <c r="G37" s="369"/>
      <c r="H37" s="348"/>
      <c r="I37" s="321"/>
      <c r="J37" s="379"/>
      <c r="K37" s="380"/>
    </row>
    <row r="38" spans="3:11" ht="16.5" customHeight="1">
      <c r="C38" s="322">
        <v>34</v>
      </c>
      <c r="E38" s="302"/>
      <c r="F38" s="245"/>
      <c r="G38" s="298"/>
      <c r="H38" s="369"/>
      <c r="I38" s="321"/>
      <c r="J38" s="379"/>
      <c r="K38" s="380"/>
    </row>
    <row r="39" spans="3:11" ht="16.5" customHeight="1">
      <c r="C39" s="323">
        <v>35</v>
      </c>
      <c r="E39" s="302"/>
      <c r="F39" s="245"/>
      <c r="G39" s="297"/>
      <c r="H39" s="369"/>
      <c r="I39" s="374"/>
      <c r="J39" s="379"/>
      <c r="K39" s="380"/>
    </row>
    <row r="40" spans="3:11" ht="16.5" customHeight="1">
      <c r="C40" s="322">
        <v>36</v>
      </c>
      <c r="E40" s="302"/>
      <c r="F40" s="245"/>
      <c r="G40" s="372"/>
      <c r="H40" s="369"/>
      <c r="I40" s="374"/>
      <c r="J40" s="379"/>
      <c r="K40" s="380"/>
    </row>
    <row r="41" spans="3:11" ht="16.5" customHeight="1">
      <c r="C41" s="323">
        <v>37</v>
      </c>
      <c r="E41" s="302"/>
      <c r="F41" s="245"/>
      <c r="G41" s="372"/>
      <c r="H41" s="369"/>
      <c r="I41" s="374"/>
      <c r="J41" s="379"/>
      <c r="K41" s="380"/>
    </row>
    <row r="42" spans="3:11" ht="16.5" customHeight="1">
      <c r="C42" s="322">
        <v>38</v>
      </c>
      <c r="E42" s="302"/>
      <c r="F42" s="245"/>
      <c r="G42" s="369"/>
      <c r="H42" s="369"/>
      <c r="I42" s="374"/>
      <c r="J42" s="379"/>
      <c r="K42" s="380"/>
    </row>
    <row r="43" spans="3:11" ht="16.5" customHeight="1">
      <c r="C43" s="323">
        <v>39</v>
      </c>
      <c r="E43" s="302"/>
      <c r="F43" s="245"/>
      <c r="G43" s="298"/>
      <c r="H43" s="297"/>
      <c r="I43" s="374"/>
      <c r="J43" s="379"/>
      <c r="K43" s="380"/>
    </row>
    <row r="44" spans="3:11" ht="16.5" customHeight="1">
      <c r="C44" s="322">
        <v>40</v>
      </c>
      <c r="E44" s="302"/>
      <c r="F44" s="245"/>
      <c r="G44" s="381"/>
      <c r="H44" s="297"/>
      <c r="I44" s="382"/>
      <c r="J44" s="379"/>
      <c r="K44" s="380"/>
    </row>
    <row r="45" spans="3:11" ht="16.5" customHeight="1">
      <c r="C45" s="323">
        <v>41</v>
      </c>
      <c r="E45" s="302"/>
      <c r="F45" s="245"/>
      <c r="G45" s="381"/>
      <c r="H45" s="297"/>
      <c r="I45" s="382"/>
      <c r="J45" s="379"/>
      <c r="K45" s="380"/>
    </row>
    <row r="46" spans="3:11" ht="16.5" customHeight="1">
      <c r="C46" s="322">
        <v>42</v>
      </c>
      <c r="E46" s="302"/>
      <c r="F46" s="245"/>
      <c r="G46" s="381"/>
      <c r="H46" s="297"/>
      <c r="I46" s="382"/>
      <c r="J46" s="379"/>
      <c r="K46" s="380"/>
    </row>
    <row r="47" spans="3:11" ht="16.5" customHeight="1">
      <c r="C47" s="323">
        <v>43</v>
      </c>
      <c r="E47" s="302"/>
      <c r="F47" s="245"/>
      <c r="G47" s="381"/>
      <c r="H47" s="297"/>
      <c r="I47" s="382"/>
      <c r="J47" s="379"/>
      <c r="K47" s="380"/>
    </row>
    <row r="48" spans="3:11" ht="16.5" customHeight="1">
      <c r="C48" s="322">
        <v>44</v>
      </c>
      <c r="E48" s="302"/>
      <c r="F48" s="245"/>
      <c r="G48" s="381"/>
      <c r="H48" s="297"/>
      <c r="I48" s="382"/>
      <c r="J48" s="379"/>
      <c r="K48" s="380"/>
    </row>
    <row r="49" spans="3:11" ht="16.5" customHeight="1">
      <c r="C49" s="323">
        <v>45</v>
      </c>
      <c r="E49" s="302"/>
      <c r="F49" s="245"/>
      <c r="G49" s="381"/>
      <c r="H49" s="297"/>
      <c r="I49" s="382"/>
      <c r="J49" s="379"/>
      <c r="K49" s="380"/>
    </row>
    <row r="50" spans="3:11" ht="16.5" customHeight="1">
      <c r="C50" s="322">
        <v>46</v>
      </c>
      <c r="E50" s="302"/>
      <c r="F50" s="245"/>
      <c r="G50" s="381"/>
      <c r="H50" s="297"/>
      <c r="I50" s="382"/>
      <c r="J50" s="379"/>
      <c r="K50" s="380"/>
    </row>
    <row r="51" spans="3:11" ht="16.5" customHeight="1">
      <c r="C51" s="323">
        <v>47</v>
      </c>
      <c r="E51" s="302"/>
      <c r="F51" s="245"/>
      <c r="G51" s="297"/>
      <c r="H51" s="297"/>
      <c r="I51" s="382"/>
      <c r="J51" s="379"/>
      <c r="K51" s="380"/>
    </row>
    <row r="52" spans="3:11" ht="16.5" customHeight="1">
      <c r="C52" s="322">
        <v>48</v>
      </c>
      <c r="E52" s="302"/>
      <c r="F52" s="245"/>
      <c r="G52" s="297"/>
      <c r="H52" s="297"/>
      <c r="I52" s="382"/>
      <c r="J52" s="379"/>
      <c r="K52" s="380"/>
    </row>
    <row r="53" spans="3:11" ht="16.5" customHeight="1">
      <c r="C53" s="323">
        <v>49</v>
      </c>
      <c r="E53" s="302"/>
      <c r="F53" s="245"/>
      <c r="G53" s="297"/>
      <c r="H53" s="297"/>
      <c r="I53" s="382"/>
      <c r="J53" s="379"/>
      <c r="K53" s="380"/>
    </row>
    <row r="54" spans="3:11" ht="16.5" customHeight="1">
      <c r="C54" s="322">
        <v>50</v>
      </c>
      <c r="E54" s="302"/>
      <c r="F54" s="245"/>
      <c r="G54" s="297"/>
      <c r="H54" s="297"/>
      <c r="I54" s="382"/>
      <c r="J54" s="379"/>
      <c r="K54" s="380"/>
    </row>
    <row r="55" spans="3:11" ht="16.5" customHeight="1">
      <c r="C55" s="323">
        <v>51</v>
      </c>
      <c r="E55" s="302"/>
      <c r="F55" s="245"/>
      <c r="G55" s="297"/>
      <c r="H55" s="297"/>
      <c r="I55" s="382"/>
      <c r="J55" s="379"/>
      <c r="K55" s="380"/>
    </row>
    <row r="56" spans="3:11" ht="16.5" customHeight="1">
      <c r="C56" s="322">
        <v>52</v>
      </c>
      <c r="E56" s="302"/>
      <c r="F56" s="245"/>
      <c r="G56" s="375"/>
      <c r="H56" s="369"/>
      <c r="I56" s="374"/>
      <c r="J56" s="379"/>
      <c r="K56" s="380"/>
    </row>
    <row r="57" spans="3:11" ht="16.5" customHeight="1">
      <c r="C57" s="323">
        <v>53</v>
      </c>
      <c r="E57" s="302"/>
      <c r="F57" s="245"/>
      <c r="G57" s="375"/>
      <c r="H57" s="369"/>
      <c r="I57" s="374"/>
      <c r="J57" s="379"/>
      <c r="K57" s="380"/>
    </row>
    <row r="58" spans="3:11" ht="16.5" customHeight="1">
      <c r="C58" s="322">
        <v>54</v>
      </c>
      <c r="E58" s="302"/>
      <c r="F58" s="245"/>
      <c r="G58" s="372"/>
      <c r="H58" s="297"/>
      <c r="I58" s="374"/>
      <c r="J58" s="379"/>
      <c r="K58" s="380"/>
    </row>
    <row r="59" spans="3:11" ht="16.5" customHeight="1">
      <c r="C59" s="323">
        <v>55</v>
      </c>
      <c r="E59" s="302"/>
      <c r="F59" s="245"/>
      <c r="G59" s="297"/>
      <c r="H59" s="373"/>
      <c r="I59" s="383"/>
      <c r="J59" s="379"/>
      <c r="K59" s="380"/>
    </row>
    <row r="60" spans="3:11" ht="16.5" customHeight="1">
      <c r="C60" s="322">
        <v>56</v>
      </c>
      <c r="E60" s="302"/>
      <c r="F60" s="245"/>
      <c r="G60" s="297"/>
      <c r="H60" s="373"/>
      <c r="I60" s="383"/>
      <c r="J60" s="379"/>
      <c r="K60" s="380"/>
    </row>
    <row r="61" spans="3:11" ht="16.5" customHeight="1">
      <c r="C61" s="323">
        <v>57</v>
      </c>
      <c r="E61" s="302"/>
      <c r="F61" s="245"/>
      <c r="G61" s="297"/>
      <c r="H61" s="373"/>
      <c r="I61" s="383"/>
      <c r="J61" s="379"/>
      <c r="K61" s="380"/>
    </row>
    <row r="62" spans="3:11" ht="16.5" customHeight="1">
      <c r="C62" s="322">
        <v>58</v>
      </c>
      <c r="E62" s="302"/>
      <c r="F62" s="245"/>
      <c r="G62" s="297"/>
      <c r="H62" s="373"/>
      <c r="I62" s="383"/>
      <c r="J62" s="379"/>
      <c r="K62" s="380"/>
    </row>
    <row r="63" spans="3:11" ht="16.5" customHeight="1" thickBot="1">
      <c r="C63" s="322">
        <v>59</v>
      </c>
      <c r="E63" s="302"/>
      <c r="F63" s="245"/>
      <c r="G63" s="297"/>
      <c r="H63" s="373"/>
      <c r="I63" s="383"/>
      <c r="J63" s="384"/>
      <c r="K63" s="385"/>
    </row>
    <row r="64" spans="3:11" ht="16.5" customHeight="1">
      <c r="C64" s="322">
        <v>60</v>
      </c>
      <c r="E64" s="302"/>
      <c r="F64" s="245"/>
      <c r="G64" s="375"/>
      <c r="H64" s="369"/>
      <c r="I64" s="382"/>
      <c r="J64" s="379"/>
      <c r="K64" s="380"/>
    </row>
    <row r="65" spans="3:20" ht="16.5" customHeight="1">
      <c r="C65" s="322">
        <v>61</v>
      </c>
      <c r="E65" s="302"/>
      <c r="F65" s="245"/>
      <c r="G65" s="375"/>
      <c r="H65" s="348"/>
      <c r="I65" s="382"/>
      <c r="J65" s="379"/>
      <c r="K65" s="380"/>
    </row>
    <row r="66" spans="3:20" ht="16.5" customHeight="1">
      <c r="C66" s="322">
        <v>62</v>
      </c>
      <c r="E66" s="302"/>
      <c r="F66" s="245"/>
      <c r="G66" s="375"/>
      <c r="H66" s="297"/>
      <c r="I66" s="382"/>
      <c r="J66" s="379"/>
      <c r="K66" s="380"/>
    </row>
    <row r="67" spans="3:20" ht="16.5" customHeight="1">
      <c r="C67" s="322">
        <v>63</v>
      </c>
      <c r="E67" s="302"/>
      <c r="F67" s="245"/>
      <c r="G67" s="298"/>
      <c r="H67" s="297"/>
      <c r="I67" s="382"/>
      <c r="J67" s="379"/>
      <c r="K67" s="380"/>
    </row>
    <row r="68" spans="3:20" ht="16.5" customHeight="1">
      <c r="C68" s="322">
        <v>64</v>
      </c>
      <c r="E68" s="302"/>
      <c r="F68" s="245"/>
      <c r="G68" s="298"/>
      <c r="H68" s="297"/>
      <c r="I68" s="382"/>
      <c r="J68" s="379"/>
      <c r="K68" s="380"/>
    </row>
    <row r="69" spans="3:20" ht="16.5" customHeight="1">
      <c r="C69" s="322">
        <v>65</v>
      </c>
      <c r="E69" s="302"/>
      <c r="F69" s="245"/>
      <c r="G69" s="298"/>
      <c r="H69" s="297"/>
      <c r="I69" s="382"/>
      <c r="J69" s="379"/>
      <c r="K69" s="380"/>
    </row>
    <row r="70" spans="3:20" ht="16.5" customHeight="1" thickBot="1">
      <c r="C70" s="323">
        <v>66</v>
      </c>
      <c r="E70" s="302"/>
      <c r="F70" s="245"/>
      <c r="G70" s="298"/>
      <c r="H70" s="297"/>
      <c r="I70" s="382"/>
      <c r="J70" s="384"/>
      <c r="K70" s="385"/>
    </row>
    <row r="71" spans="3:20" ht="14.25" customHeight="1">
      <c r="C71" s="323"/>
    </row>
    <row r="72" spans="3:20" ht="18" customHeight="1">
      <c r="I72" s="184"/>
      <c r="J72" s="243" t="s">
        <v>75</v>
      </c>
      <c r="K72" s="244" t="s">
        <v>76</v>
      </c>
    </row>
    <row r="73" spans="3:20" ht="21.75" customHeight="1" thickBot="1">
      <c r="E73" s="1010" t="s">
        <v>77</v>
      </c>
      <c r="F73" s="1010"/>
      <c r="I73" s="184"/>
      <c r="J73" s="303">
        <f>SUM(J5:J72)</f>
        <v>0</v>
      </c>
      <c r="K73" s="304">
        <f>SUM(K5:K72)</f>
        <v>0</v>
      </c>
    </row>
    <row r="74" spans="3:20" ht="21.75" customHeight="1" thickBot="1">
      <c r="E74" s="246">
        <f>J73</f>
        <v>0</v>
      </c>
      <c r="F74" s="247">
        <f>K73</f>
        <v>0</v>
      </c>
      <c r="I74" s="306" t="s">
        <v>143</v>
      </c>
      <c r="J74" s="308"/>
      <c r="K74" s="305"/>
      <c r="T74" s="213"/>
    </row>
    <row r="75" spans="3:20" ht="21.75" customHeight="1">
      <c r="I75" s="307" t="s">
        <v>128</v>
      </c>
      <c r="J75" s="231"/>
      <c r="K75" s="232"/>
      <c r="T75" s="213"/>
    </row>
    <row r="76" spans="3:20" ht="21.75" customHeight="1">
      <c r="I76" s="307" t="s">
        <v>142</v>
      </c>
      <c r="J76" s="231"/>
      <c r="K76" s="232"/>
      <c r="T76" s="213"/>
    </row>
    <row r="77" spans="3:20" ht="21.75" customHeight="1">
      <c r="I77" s="307" t="s">
        <v>68</v>
      </c>
      <c r="J77" s="231"/>
      <c r="K77" s="232"/>
      <c r="T77" s="213"/>
    </row>
    <row r="78" spans="3:20" ht="21.75" customHeight="1">
      <c r="I78" s="307" t="s">
        <v>99</v>
      </c>
      <c r="J78" s="231"/>
      <c r="K78" s="232"/>
      <c r="T78" s="213"/>
    </row>
    <row r="79" spans="3:20" ht="20.25" customHeight="1" thickBot="1">
      <c r="I79" s="386" t="s">
        <v>144</v>
      </c>
      <c r="J79" s="233"/>
      <c r="K79" s="234"/>
      <c r="T79" s="213"/>
    </row>
    <row r="80" spans="3:20" ht="27" thickBot="1">
      <c r="I80" s="316" t="s">
        <v>133</v>
      </c>
      <c r="J80" s="315"/>
      <c r="K80" s="314"/>
      <c r="T80" s="213"/>
    </row>
    <row r="81" spans="10:20" ht="23.25">
      <c r="T81" s="213"/>
    </row>
    <row r="82" spans="10:20">
      <c r="T82" s="111"/>
    </row>
    <row r="83" spans="10:20" ht="23.25">
      <c r="J83" s="213"/>
      <c r="K83" s="213"/>
    </row>
    <row r="84" spans="10:20" ht="23.25">
      <c r="J84" s="213"/>
      <c r="K84" s="213"/>
    </row>
    <row r="85" spans="10:20" ht="23.25">
      <c r="J85" s="213"/>
      <c r="K85" s="213"/>
    </row>
    <row r="86" spans="10:20" ht="23.25">
      <c r="J86" s="213"/>
      <c r="K86" s="213"/>
    </row>
    <row r="87" spans="10:20" ht="23.25">
      <c r="J87" s="213"/>
      <c r="K87" s="213"/>
    </row>
    <row r="88" spans="10:20" ht="23.25">
      <c r="J88" s="213"/>
      <c r="K88" s="213"/>
    </row>
    <row r="89" spans="10:20" ht="23.25">
      <c r="J89" s="213"/>
      <c r="K89" s="213"/>
    </row>
    <row r="90" spans="10:20" ht="23.25">
      <c r="J90" s="213"/>
      <c r="K90" s="213"/>
    </row>
    <row r="91" spans="10:20" ht="23.25">
      <c r="J91" s="213"/>
      <c r="K91" s="213"/>
    </row>
    <row r="92" spans="10:20" ht="23.25">
      <c r="J92" s="213"/>
      <c r="K92" s="213"/>
    </row>
    <row r="93" spans="10:20" ht="23.25">
      <c r="J93" s="213"/>
      <c r="K93" s="213"/>
    </row>
    <row r="94" spans="10:20">
      <c r="J94" s="111"/>
      <c r="K94" s="111"/>
    </row>
    <row r="95" spans="10:20">
      <c r="J95" s="111"/>
      <c r="K95" s="111"/>
    </row>
    <row r="96" spans="10:20">
      <c r="J96" s="111"/>
      <c r="K96" s="111"/>
    </row>
  </sheetData>
  <autoFilter ref="E4:K43"/>
  <mergeCells count="1">
    <mergeCell ref="E73:F73"/>
  </mergeCells>
  <hyperlinks>
    <hyperlink ref="T8" location="'2000'!A1" display="'2000'!A1"/>
    <hyperlink ref="T9" location="'2002'!A1" display="'2002'!A1"/>
    <hyperlink ref="T10" location="'2003'!A1" display="'2003'!A1"/>
    <hyperlink ref="T11" location="'2006'!A1" display="2005'!A1"/>
    <hyperlink ref="T12" location="'2006'!A1" display="'2006'!A1"/>
    <hyperlink ref="T13" location="'2007'!A1" display="'2007'!A1"/>
    <hyperlink ref="T6" r:id="rId1"/>
    <hyperlink ref="T7" r:id="rId2"/>
  </hyperlinks>
  <pageMargins left="0" right="0" top="0" bottom="0" header="0.31496062992125984" footer="0.31496062992125984"/>
  <pageSetup paperSize="9" orientation="portrait" horizontalDpi="0" verticalDpi="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C1:AB65"/>
  <sheetViews>
    <sheetView showGridLines="0" tabSelected="1" workbookViewId="0">
      <selection activeCell="K50" sqref="K50"/>
    </sheetView>
  </sheetViews>
  <sheetFormatPr defaultRowHeight="15"/>
  <cols>
    <col min="1" max="1" width="0.5703125" customWidth="1"/>
    <col min="2" max="2" width="0.140625" customWidth="1"/>
    <col min="3" max="3" width="3.140625" style="6" customWidth="1"/>
    <col min="4" max="4" width="1.140625" customWidth="1"/>
    <col min="5" max="5" width="9.42578125" customWidth="1"/>
    <col min="6" max="6" width="10.7109375" bestFit="1" customWidth="1"/>
    <col min="7" max="7" width="17.42578125" customWidth="1"/>
    <col min="8" max="8" width="26.85546875" customWidth="1"/>
    <col min="9" max="9" width="11.85546875" customWidth="1"/>
    <col min="10" max="11" width="5.42578125" customWidth="1"/>
    <col min="12" max="12" width="2.140625" customWidth="1"/>
    <col min="14" max="14" width="9.140625" style="63"/>
    <col min="16" max="23" width="3.42578125" customWidth="1"/>
    <col min="24" max="27" width="4.140625" customWidth="1"/>
  </cols>
  <sheetData>
    <row r="1" spans="3:28" ht="6.75" customHeight="1">
      <c r="D1" s="170"/>
      <c r="E1" s="171"/>
      <c r="F1" s="171"/>
      <c r="G1" s="171"/>
      <c r="H1" s="171"/>
      <c r="I1" s="171"/>
      <c r="J1" s="171"/>
      <c r="K1" s="171"/>
      <c r="L1" s="172"/>
    </row>
    <row r="2" spans="3:28" ht="15.75" customHeight="1">
      <c r="D2" s="173"/>
      <c r="E2" s="174"/>
      <c r="F2" s="174"/>
      <c r="G2" s="174"/>
      <c r="H2" s="174"/>
      <c r="I2" s="174"/>
      <c r="J2" s="174"/>
      <c r="K2" s="174"/>
      <c r="L2" s="175"/>
      <c r="AB2" t="s">
        <v>391</v>
      </c>
    </row>
    <row r="3" spans="3:28" ht="15.75" customHeight="1" thickBot="1">
      <c r="D3" s="176"/>
      <c r="E3" s="177"/>
      <c r="F3" s="177"/>
      <c r="G3" s="177"/>
      <c r="H3" s="177"/>
      <c r="I3" s="177"/>
      <c r="J3" s="177"/>
      <c r="K3" s="177"/>
      <c r="L3" s="178"/>
    </row>
    <row r="4" spans="3:28" ht="15" customHeight="1" thickBot="1">
      <c r="E4" s="293" t="s">
        <v>73</v>
      </c>
      <c r="F4" s="294" t="s">
        <v>3</v>
      </c>
      <c r="G4" s="295" t="s">
        <v>0</v>
      </c>
      <c r="H4" s="294" t="s">
        <v>1</v>
      </c>
      <c r="I4" s="295" t="s">
        <v>2</v>
      </c>
      <c r="J4" s="294" t="s">
        <v>5</v>
      </c>
      <c r="K4" s="296" t="s">
        <v>6</v>
      </c>
      <c r="AB4" s="771" t="s">
        <v>316</v>
      </c>
    </row>
    <row r="5" spans="3:28" ht="16.5" customHeight="1">
      <c r="C5" s="237">
        <v>1</v>
      </c>
      <c r="E5" s="704" t="s">
        <v>153</v>
      </c>
      <c r="F5" s="300">
        <v>41539</v>
      </c>
      <c r="G5" s="405" t="s">
        <v>144</v>
      </c>
      <c r="H5" s="418" t="s">
        <v>154</v>
      </c>
      <c r="I5" s="406" t="s">
        <v>199</v>
      </c>
      <c r="J5" s="697">
        <v>4</v>
      </c>
      <c r="K5" s="391">
        <v>0</v>
      </c>
      <c r="AB5" s="772" t="s">
        <v>317</v>
      </c>
    </row>
    <row r="6" spans="3:28" ht="16.5" customHeight="1">
      <c r="C6" s="6">
        <v>2</v>
      </c>
      <c r="E6" s="705" t="s">
        <v>153</v>
      </c>
      <c r="F6" s="245">
        <v>41546</v>
      </c>
      <c r="G6" s="401" t="s">
        <v>144</v>
      </c>
      <c r="H6" s="474" t="s">
        <v>151</v>
      </c>
      <c r="I6" s="258" t="s">
        <v>74</v>
      </c>
      <c r="J6" s="697">
        <v>0</v>
      </c>
      <c r="K6" s="391">
        <v>7</v>
      </c>
      <c r="AB6" s="773" t="s">
        <v>318</v>
      </c>
    </row>
    <row r="7" spans="3:28" ht="16.5" customHeight="1" thickBot="1">
      <c r="C7" s="237">
        <v>3</v>
      </c>
      <c r="E7" s="706" t="s">
        <v>153</v>
      </c>
      <c r="F7" s="411">
        <v>41553</v>
      </c>
      <c r="G7" s="412" t="s">
        <v>144</v>
      </c>
      <c r="H7" s="419" t="s">
        <v>171</v>
      </c>
      <c r="I7" s="413" t="s">
        <v>74</v>
      </c>
      <c r="J7" s="698">
        <v>0</v>
      </c>
      <c r="K7" s="699">
        <v>10</v>
      </c>
      <c r="AB7" s="774" t="s">
        <v>319</v>
      </c>
    </row>
    <row r="8" spans="3:28" ht="16.5" customHeight="1">
      <c r="C8" s="6">
        <v>4</v>
      </c>
      <c r="E8" s="707" t="s">
        <v>153</v>
      </c>
      <c r="F8" s="300">
        <v>41560</v>
      </c>
      <c r="G8" s="415" t="s">
        <v>99</v>
      </c>
      <c r="H8" s="420" t="s">
        <v>172</v>
      </c>
      <c r="I8" s="406" t="s">
        <v>199</v>
      </c>
      <c r="J8" s="420">
        <v>3</v>
      </c>
      <c r="K8" s="389">
        <v>0</v>
      </c>
      <c r="AB8" s="775" t="s">
        <v>320</v>
      </c>
    </row>
    <row r="9" spans="3:28" ht="16.5" customHeight="1" thickBot="1">
      <c r="C9" s="237">
        <v>5</v>
      </c>
      <c r="E9" s="708"/>
      <c r="F9" s="408">
        <v>41560</v>
      </c>
      <c r="G9" s="416" t="s">
        <v>144</v>
      </c>
      <c r="H9" s="421" t="s">
        <v>200</v>
      </c>
      <c r="I9" s="417" t="s">
        <v>199</v>
      </c>
      <c r="J9" s="700">
        <v>1</v>
      </c>
      <c r="K9" s="393">
        <v>4</v>
      </c>
      <c r="AB9" s="776" t="s">
        <v>321</v>
      </c>
    </row>
    <row r="10" spans="3:28" ht="16.5" customHeight="1">
      <c r="C10" s="6">
        <v>6</v>
      </c>
      <c r="E10" s="703" t="s">
        <v>290</v>
      </c>
      <c r="F10" s="300">
        <v>41561</v>
      </c>
      <c r="G10" s="469" t="s">
        <v>291</v>
      </c>
      <c r="H10" s="470" t="s">
        <v>230</v>
      </c>
      <c r="I10" s="406" t="s">
        <v>199</v>
      </c>
      <c r="J10" s="420">
        <v>5</v>
      </c>
      <c r="K10" s="389">
        <v>3</v>
      </c>
      <c r="AB10" s="777" t="s">
        <v>328</v>
      </c>
    </row>
    <row r="11" spans="3:28" ht="16.5" customHeight="1" thickBot="1">
      <c r="C11" s="237">
        <v>7</v>
      </c>
      <c r="E11" s="711"/>
      <c r="F11" s="486">
        <v>41561</v>
      </c>
      <c r="G11" s="487" t="s">
        <v>142</v>
      </c>
      <c r="H11" s="488" t="s">
        <v>230</v>
      </c>
      <c r="I11" s="413" t="s">
        <v>74</v>
      </c>
      <c r="J11" s="698">
        <v>1</v>
      </c>
      <c r="K11" s="699">
        <v>16</v>
      </c>
      <c r="AB11" s="778" t="s">
        <v>327</v>
      </c>
    </row>
    <row r="12" spans="3:28" ht="16.5" customHeight="1">
      <c r="C12" s="6">
        <v>8</v>
      </c>
      <c r="E12" s="703"/>
      <c r="F12" s="300">
        <v>41561</v>
      </c>
      <c r="G12" s="489" t="s">
        <v>128</v>
      </c>
      <c r="H12" s="470" t="s">
        <v>230</v>
      </c>
      <c r="I12" s="406" t="s">
        <v>199</v>
      </c>
      <c r="J12" s="420">
        <v>3</v>
      </c>
      <c r="K12" s="389">
        <v>5</v>
      </c>
    </row>
    <row r="13" spans="3:28" ht="16.5" customHeight="1">
      <c r="C13" s="237">
        <v>9</v>
      </c>
      <c r="E13" s="712"/>
      <c r="F13" s="414">
        <v>41561</v>
      </c>
      <c r="G13" s="467" t="s">
        <v>128</v>
      </c>
      <c r="H13" s="468" t="s">
        <v>268</v>
      </c>
      <c r="I13" s="259" t="s">
        <v>199</v>
      </c>
      <c r="J13" s="697">
        <v>2</v>
      </c>
      <c r="K13" s="391">
        <v>1</v>
      </c>
      <c r="P13" s="241"/>
      <c r="Q13" s="241"/>
      <c r="R13" s="241"/>
      <c r="S13" s="241"/>
      <c r="T13" s="242"/>
      <c r="U13" s="242"/>
      <c r="V13" s="242"/>
      <c r="W13" s="242"/>
      <c r="X13" s="111"/>
      <c r="Y13" s="111"/>
      <c r="Z13" s="111"/>
      <c r="AA13" s="111"/>
    </row>
    <row r="14" spans="3:28" ht="16.5" customHeight="1" thickBot="1">
      <c r="C14" s="6">
        <v>10</v>
      </c>
      <c r="E14" s="713"/>
      <c r="F14" s="471">
        <v>41561</v>
      </c>
      <c r="G14" s="472" t="s">
        <v>128</v>
      </c>
      <c r="H14" s="473" t="s">
        <v>288</v>
      </c>
      <c r="I14" s="417" t="s">
        <v>199</v>
      </c>
      <c r="J14" s="700">
        <v>13</v>
      </c>
      <c r="K14" s="393">
        <v>3</v>
      </c>
      <c r="P14" s="241"/>
      <c r="Q14" s="241"/>
      <c r="R14" s="242"/>
      <c r="S14" s="242"/>
      <c r="T14" s="242"/>
      <c r="U14" s="242"/>
      <c r="V14" s="242"/>
      <c r="W14" s="242"/>
      <c r="X14" s="242"/>
      <c r="Y14" s="242"/>
      <c r="Z14" s="242"/>
      <c r="AA14" s="242"/>
    </row>
    <row r="15" spans="3:28" ht="16.5" customHeight="1">
      <c r="C15" s="237">
        <v>11</v>
      </c>
      <c r="E15" s="709" t="s">
        <v>306</v>
      </c>
      <c r="F15" s="414">
        <v>41566</v>
      </c>
      <c r="G15" s="415" t="s">
        <v>99</v>
      </c>
      <c r="H15" s="474" t="s">
        <v>151</v>
      </c>
      <c r="I15" s="413" t="s">
        <v>74</v>
      </c>
      <c r="J15" s="701">
        <v>1</v>
      </c>
      <c r="K15" s="702">
        <v>2</v>
      </c>
    </row>
    <row r="16" spans="3:28" ht="16.5" customHeight="1">
      <c r="C16" s="6">
        <v>12</v>
      </c>
      <c r="E16" s="710"/>
      <c r="F16" s="245">
        <v>41566</v>
      </c>
      <c r="G16" s="532" t="s">
        <v>311</v>
      </c>
      <c r="H16" s="488" t="s">
        <v>230</v>
      </c>
      <c r="I16" s="259" t="s">
        <v>199</v>
      </c>
      <c r="J16" s="697">
        <v>8</v>
      </c>
      <c r="K16" s="391">
        <v>4</v>
      </c>
    </row>
    <row r="17" spans="3:11" ht="16.5" customHeight="1">
      <c r="C17" s="237">
        <v>13</v>
      </c>
      <c r="E17" s="710"/>
      <c r="F17" s="245">
        <v>41566</v>
      </c>
      <c r="G17" s="532" t="s">
        <v>311</v>
      </c>
      <c r="H17" s="468" t="s">
        <v>268</v>
      </c>
      <c r="I17" s="259" t="s">
        <v>199</v>
      </c>
      <c r="J17" s="697">
        <v>8</v>
      </c>
      <c r="K17" s="391">
        <v>0</v>
      </c>
    </row>
    <row r="18" spans="3:11" ht="16.5" customHeight="1" thickBot="1">
      <c r="C18" s="6">
        <v>14</v>
      </c>
      <c r="E18" s="706" t="s">
        <v>153</v>
      </c>
      <c r="F18" s="411">
        <v>41567</v>
      </c>
      <c r="G18" s="412" t="s">
        <v>144</v>
      </c>
      <c r="H18" s="601" t="s">
        <v>237</v>
      </c>
      <c r="I18" s="413" t="s">
        <v>74</v>
      </c>
      <c r="J18" s="698">
        <v>2</v>
      </c>
      <c r="K18" s="699">
        <v>3</v>
      </c>
    </row>
    <row r="19" spans="3:11" ht="16.5" customHeight="1">
      <c r="C19" s="237">
        <v>15</v>
      </c>
      <c r="E19" s="703" t="s">
        <v>290</v>
      </c>
      <c r="F19" s="300">
        <v>41568</v>
      </c>
      <c r="G19" s="602" t="s">
        <v>311</v>
      </c>
      <c r="H19" s="603" t="s">
        <v>230</v>
      </c>
      <c r="I19" s="604" t="s">
        <v>74</v>
      </c>
      <c r="J19" s="420">
        <v>2</v>
      </c>
      <c r="K19" s="389">
        <v>0</v>
      </c>
    </row>
    <row r="20" spans="3:11" ht="16.5" customHeight="1" thickBot="1">
      <c r="C20" s="6">
        <v>16</v>
      </c>
      <c r="E20" s="714"/>
      <c r="F20" s="408">
        <v>41568</v>
      </c>
      <c r="G20" s="605" t="s">
        <v>311</v>
      </c>
      <c r="H20" s="606" t="s">
        <v>268</v>
      </c>
      <c r="I20" s="410" t="s">
        <v>74</v>
      </c>
      <c r="J20" s="700">
        <v>4</v>
      </c>
      <c r="K20" s="393">
        <v>0</v>
      </c>
    </row>
    <row r="21" spans="3:11" ht="16.5" customHeight="1">
      <c r="C21" s="237">
        <v>17</v>
      </c>
      <c r="E21" s="706" t="s">
        <v>153</v>
      </c>
      <c r="F21" s="414">
        <v>41574</v>
      </c>
      <c r="G21" s="415" t="s">
        <v>99</v>
      </c>
      <c r="H21" s="746" t="s">
        <v>236</v>
      </c>
      <c r="I21" s="259" t="s">
        <v>199</v>
      </c>
      <c r="J21" s="701">
        <v>2</v>
      </c>
      <c r="K21" s="702">
        <v>1</v>
      </c>
    </row>
    <row r="22" spans="3:11" ht="16.5" customHeight="1">
      <c r="C22" s="6">
        <v>18</v>
      </c>
      <c r="E22" s="706"/>
      <c r="F22" s="245">
        <v>41574</v>
      </c>
      <c r="G22" s="412" t="s">
        <v>144</v>
      </c>
      <c r="H22" s="779" t="s">
        <v>221</v>
      </c>
      <c r="I22" s="259" t="s">
        <v>199</v>
      </c>
      <c r="J22" s="697">
        <v>0</v>
      </c>
      <c r="K22" s="391">
        <v>8</v>
      </c>
    </row>
    <row r="23" spans="3:11" ht="16.5" customHeight="1">
      <c r="C23" s="237">
        <v>19</v>
      </c>
      <c r="E23" s="302" t="s">
        <v>290</v>
      </c>
      <c r="F23" s="245">
        <v>41575</v>
      </c>
      <c r="G23" s="532" t="s">
        <v>311</v>
      </c>
      <c r="H23" s="488" t="s">
        <v>230</v>
      </c>
      <c r="I23" s="259" t="s">
        <v>199</v>
      </c>
      <c r="J23" s="697">
        <v>6</v>
      </c>
      <c r="K23" s="391">
        <v>3</v>
      </c>
    </row>
    <row r="24" spans="3:11" ht="16.5" customHeight="1" thickBot="1">
      <c r="C24" s="6">
        <v>20</v>
      </c>
      <c r="E24" s="302"/>
      <c r="F24" s="245">
        <v>41575</v>
      </c>
      <c r="G24" s="532" t="s">
        <v>311</v>
      </c>
      <c r="H24" s="468" t="s">
        <v>268</v>
      </c>
      <c r="I24" s="259" t="s">
        <v>199</v>
      </c>
      <c r="J24" s="697">
        <v>2</v>
      </c>
      <c r="K24" s="391">
        <v>1</v>
      </c>
    </row>
    <row r="25" spans="3:11" ht="16.5" customHeight="1" thickBot="1">
      <c r="C25" s="237">
        <v>21</v>
      </c>
      <c r="E25" s="302" t="s">
        <v>395</v>
      </c>
      <c r="F25" s="245">
        <v>41576</v>
      </c>
      <c r="G25" s="469" t="s">
        <v>291</v>
      </c>
      <c r="H25" s="468" t="s">
        <v>268</v>
      </c>
      <c r="I25" s="410" t="s">
        <v>74</v>
      </c>
      <c r="J25" s="697">
        <v>4</v>
      </c>
      <c r="K25" s="391">
        <v>1</v>
      </c>
    </row>
    <row r="26" spans="3:11" ht="16.5" customHeight="1">
      <c r="C26" s="6">
        <v>22</v>
      </c>
      <c r="E26" s="302"/>
      <c r="F26" s="245"/>
      <c r="G26" s="369"/>
      <c r="H26" s="424"/>
      <c r="I26" s="259"/>
      <c r="J26" s="697"/>
      <c r="K26" s="391"/>
    </row>
    <row r="27" spans="3:11" ht="16.5" customHeight="1">
      <c r="C27" s="237">
        <v>23</v>
      </c>
      <c r="E27" s="302"/>
      <c r="F27" s="245"/>
      <c r="G27" s="369"/>
      <c r="H27" s="425"/>
      <c r="I27" s="259"/>
      <c r="J27" s="697"/>
      <c r="K27" s="391"/>
    </row>
    <row r="28" spans="3:11" ht="16.5" customHeight="1">
      <c r="C28" s="6">
        <v>24</v>
      </c>
      <c r="E28" s="302"/>
      <c r="F28" s="245"/>
      <c r="G28" s="369"/>
      <c r="H28" s="404"/>
      <c r="I28" s="258"/>
      <c r="J28" s="697"/>
      <c r="K28" s="391"/>
    </row>
    <row r="29" spans="3:11" ht="16.5" customHeight="1">
      <c r="C29" s="237">
        <v>25</v>
      </c>
      <c r="E29" s="302"/>
      <c r="F29" s="245"/>
      <c r="G29" s="369"/>
      <c r="H29" s="423"/>
      <c r="I29" s="258"/>
      <c r="J29" s="697"/>
      <c r="K29" s="391"/>
    </row>
    <row r="30" spans="3:11" ht="16.5" customHeight="1">
      <c r="C30" s="6">
        <v>26</v>
      </c>
      <c r="E30" s="302"/>
      <c r="F30" s="245"/>
      <c r="G30" s="402"/>
      <c r="H30" s="423"/>
      <c r="I30" s="259"/>
      <c r="J30" s="697"/>
      <c r="K30" s="391"/>
    </row>
    <row r="31" spans="3:11" ht="16.5" customHeight="1">
      <c r="C31" s="237">
        <v>27</v>
      </c>
      <c r="E31" s="302"/>
      <c r="F31" s="245"/>
      <c r="G31" s="369"/>
      <c r="H31" s="426"/>
      <c r="I31" s="259"/>
      <c r="J31" s="697"/>
      <c r="K31" s="391"/>
    </row>
    <row r="32" spans="3:11" ht="16.5" customHeight="1">
      <c r="C32" s="6">
        <v>28</v>
      </c>
      <c r="E32" s="302"/>
      <c r="F32" s="245"/>
      <c r="G32" s="369"/>
      <c r="H32" s="422"/>
      <c r="I32" s="259"/>
      <c r="J32" s="697"/>
      <c r="K32" s="391"/>
    </row>
    <row r="33" spans="3:11" ht="16.5" customHeight="1">
      <c r="C33" s="237">
        <v>29</v>
      </c>
      <c r="E33" s="302"/>
      <c r="F33" s="245"/>
      <c r="G33" s="369"/>
      <c r="H33" s="424"/>
      <c r="I33" s="259"/>
      <c r="J33" s="697"/>
      <c r="K33" s="391"/>
    </row>
    <row r="34" spans="3:11" ht="16.5" customHeight="1">
      <c r="C34" s="6">
        <v>30</v>
      </c>
      <c r="E34" s="302"/>
      <c r="F34" s="245"/>
      <c r="G34" s="369"/>
      <c r="H34" s="404"/>
      <c r="I34" s="259"/>
      <c r="J34" s="697"/>
      <c r="K34" s="391"/>
    </row>
    <row r="35" spans="3:11" ht="16.5" customHeight="1">
      <c r="C35" s="237">
        <v>31</v>
      </c>
      <c r="E35" s="302"/>
      <c r="F35" s="245"/>
      <c r="G35" s="369"/>
      <c r="H35" s="423"/>
      <c r="I35" s="259"/>
      <c r="J35" s="697"/>
      <c r="K35" s="391"/>
    </row>
    <row r="36" spans="3:11" ht="16.5" customHeight="1">
      <c r="C36" s="6">
        <v>32</v>
      </c>
      <c r="E36" s="302"/>
      <c r="F36" s="245"/>
      <c r="G36" s="369"/>
      <c r="H36" s="425"/>
      <c r="I36" s="259"/>
      <c r="J36" s="697"/>
      <c r="K36" s="391"/>
    </row>
    <row r="37" spans="3:11" ht="16.5" customHeight="1">
      <c r="C37" s="6">
        <v>33</v>
      </c>
      <c r="E37" s="302"/>
      <c r="F37" s="245"/>
      <c r="G37" s="369"/>
      <c r="H37" s="425"/>
      <c r="I37" s="258"/>
      <c r="J37" s="697"/>
      <c r="K37" s="391"/>
    </row>
    <row r="38" spans="3:11" ht="16.5" customHeight="1">
      <c r="C38" s="6">
        <v>34</v>
      </c>
      <c r="E38" s="302"/>
      <c r="F38" s="245"/>
      <c r="G38" s="369"/>
      <c r="H38" s="424"/>
      <c r="I38" s="259"/>
      <c r="J38" s="697"/>
      <c r="K38" s="391"/>
    </row>
    <row r="39" spans="3:11" ht="16.5" customHeight="1">
      <c r="C39" s="6">
        <v>35</v>
      </c>
      <c r="E39" s="302"/>
      <c r="F39" s="245"/>
      <c r="G39" s="369"/>
      <c r="H39" s="425"/>
      <c r="I39" s="259"/>
      <c r="J39" s="697"/>
      <c r="K39" s="391"/>
    </row>
    <row r="40" spans="3:11" ht="16.5" customHeight="1" thickBot="1">
      <c r="C40" s="6">
        <v>36</v>
      </c>
      <c r="E40" s="407"/>
      <c r="F40" s="408"/>
      <c r="G40" s="409"/>
      <c r="H40" s="427"/>
      <c r="I40" s="410"/>
      <c r="J40" s="700"/>
      <c r="K40" s="393"/>
    </row>
    <row r="41" spans="3:11" ht="13.5" customHeight="1">
      <c r="C41" s="237"/>
      <c r="I41" s="184"/>
      <c r="J41" s="243" t="s">
        <v>75</v>
      </c>
      <c r="K41" s="244" t="s">
        <v>76</v>
      </c>
    </row>
    <row r="42" spans="3:11" ht="13.5" customHeight="1" thickBot="1">
      <c r="E42" s="1010" t="s">
        <v>77</v>
      </c>
      <c r="F42" s="1010"/>
      <c r="I42" s="184"/>
      <c r="J42" s="238">
        <f>SUM(J5:J41)</f>
        <v>71</v>
      </c>
      <c r="K42" s="239">
        <f>SUM(K5:K41)</f>
        <v>72</v>
      </c>
    </row>
    <row r="43" spans="3:11" ht="19.5" customHeight="1" thickBot="1">
      <c r="E43" s="246">
        <f>J42</f>
        <v>71</v>
      </c>
      <c r="F43" s="247">
        <f>K42</f>
        <v>72</v>
      </c>
      <c r="I43" s="607" t="s">
        <v>143</v>
      </c>
      <c r="J43" s="388">
        <v>30</v>
      </c>
      <c r="K43" s="389">
        <v>8</v>
      </c>
    </row>
    <row r="44" spans="3:11" ht="17.25" customHeight="1">
      <c r="I44" s="608" t="s">
        <v>128</v>
      </c>
      <c r="J44" s="390">
        <v>18</v>
      </c>
      <c r="K44" s="391">
        <v>9</v>
      </c>
    </row>
    <row r="45" spans="3:11" ht="20.25" customHeight="1" thickBot="1">
      <c r="I45" s="609" t="s">
        <v>142</v>
      </c>
      <c r="J45" s="390">
        <v>1</v>
      </c>
      <c r="K45" s="391">
        <v>16</v>
      </c>
    </row>
    <row r="46" spans="3:11" ht="20.25" customHeight="1" thickBot="1">
      <c r="I46" s="610" t="s">
        <v>291</v>
      </c>
      <c r="J46" s="390">
        <v>9</v>
      </c>
      <c r="K46" s="391">
        <v>4</v>
      </c>
    </row>
    <row r="47" spans="3:11" ht="20.25" customHeight="1">
      <c r="I47" s="611" t="s">
        <v>99</v>
      </c>
      <c r="J47" s="390">
        <v>6</v>
      </c>
      <c r="K47" s="391">
        <v>3</v>
      </c>
    </row>
    <row r="48" spans="3:11" ht="20.25" customHeight="1" thickBot="1">
      <c r="I48" s="612" t="s">
        <v>144</v>
      </c>
      <c r="J48" s="392">
        <v>7</v>
      </c>
      <c r="K48" s="393">
        <v>32</v>
      </c>
    </row>
    <row r="49" spans="9:11" ht="20.25" customHeight="1">
      <c r="I49" s="613" t="s">
        <v>144</v>
      </c>
      <c r="J49" s="394">
        <f>SUM(J43:J48)</f>
        <v>71</v>
      </c>
      <c r="K49" s="395">
        <f>SUM(K43:K48)</f>
        <v>72</v>
      </c>
    </row>
    <row r="52" spans="9:11" ht="23.25">
      <c r="J52" s="213"/>
      <c r="K52" s="213"/>
    </row>
    <row r="53" spans="9:11" ht="23.25">
      <c r="J53" s="213"/>
      <c r="K53" s="213"/>
    </row>
    <row r="54" spans="9:11" ht="23.25">
      <c r="J54" s="213"/>
      <c r="K54" s="213"/>
    </row>
    <row r="55" spans="9:11" ht="23.25">
      <c r="J55" s="213"/>
      <c r="K55" s="213"/>
    </row>
    <row r="56" spans="9:11" ht="23.25">
      <c r="J56" s="213"/>
      <c r="K56" s="213"/>
    </row>
    <row r="57" spans="9:11" ht="23.25">
      <c r="J57" s="213"/>
      <c r="K57" s="213"/>
    </row>
    <row r="58" spans="9:11" ht="23.25">
      <c r="J58" s="213"/>
      <c r="K58" s="213"/>
    </row>
    <row r="59" spans="9:11" ht="23.25">
      <c r="J59" s="213"/>
      <c r="K59" s="213"/>
    </row>
    <row r="60" spans="9:11" ht="23.25">
      <c r="J60" s="213"/>
      <c r="K60" s="213"/>
    </row>
    <row r="61" spans="9:11" ht="23.25">
      <c r="J61" s="213"/>
      <c r="K61" s="213"/>
    </row>
    <row r="62" spans="9:11" ht="23.25">
      <c r="J62" s="213"/>
      <c r="K62" s="213"/>
    </row>
    <row r="63" spans="9:11">
      <c r="J63" s="111"/>
      <c r="K63" s="111"/>
    </row>
    <row r="64" spans="9:11">
      <c r="J64" s="111"/>
      <c r="K64" s="111"/>
    </row>
    <row r="65" spans="10:11">
      <c r="J65" s="111"/>
      <c r="K65" s="111"/>
    </row>
  </sheetData>
  <mergeCells count="1">
    <mergeCell ref="E42:F42"/>
  </mergeCells>
  <hyperlinks>
    <hyperlink ref="AB4" location="'2000'!A1" display="'2000'!A1"/>
    <hyperlink ref="AB5" location="'2002'!A1" display="'2002'!A1"/>
    <hyperlink ref="AB6" location="'2003'!A1" display="'2003'!A1"/>
    <hyperlink ref="AB7" location="'2006'!A1" display="2005'!A1"/>
    <hyperlink ref="AB8" location="'2006'!A1" display="'2006'!A1"/>
    <hyperlink ref="AB9" location="'2007'!A1" display="'2007'!A1"/>
    <hyperlink ref="AB11" r:id="rId1"/>
    <hyperlink ref="AB10" r:id="rId2"/>
  </hyperlinks>
  <pageMargins left="0" right="0" top="0" bottom="0" header="0.31496062992125984" footer="0.31496062992125984"/>
  <pageSetup paperSize="9" orientation="portrait" horizontalDpi="0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15</vt:i4>
      </vt:variant>
    </vt:vector>
  </HeadingPairs>
  <TitlesOfParts>
    <vt:vector size="15" baseType="lpstr">
      <vt:lpstr>Intestazione</vt:lpstr>
      <vt:lpstr>2000</vt:lpstr>
      <vt:lpstr>2002</vt:lpstr>
      <vt:lpstr>2003</vt:lpstr>
      <vt:lpstr>2005</vt:lpstr>
      <vt:lpstr>2006</vt:lpstr>
      <vt:lpstr>2007</vt:lpstr>
      <vt:lpstr>Risultati primaverili</vt:lpstr>
      <vt:lpstr>risultati fase invernale</vt:lpstr>
      <vt:lpstr>Classifica Marcatori</vt:lpstr>
      <vt:lpstr>CLASSIFICHE</vt:lpstr>
      <vt:lpstr>Ris e cla Giov.B</vt:lpstr>
      <vt:lpstr>QUADRO GIOV.</vt:lpstr>
      <vt:lpstr>CALENDARI </vt:lpstr>
      <vt:lpstr>orario allenamenti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Amerigo</dc:creator>
  <cp:lastModifiedBy>Amerigo</cp:lastModifiedBy>
  <cp:lastPrinted>2013-10-25T16:59:50Z</cp:lastPrinted>
  <dcterms:created xsi:type="dcterms:W3CDTF">2010-10-13T20:34:30Z</dcterms:created>
  <dcterms:modified xsi:type="dcterms:W3CDTF">2013-10-29T18:07:51Z</dcterms:modified>
</cp:coreProperties>
</file>